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6.3" sheetId="1" r:id="rId1"/>
    <sheet name="รายละเอียด 2.6.3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2" l="1"/>
  <c r="D71" i="2"/>
  <c r="D68" i="2"/>
  <c r="D65" i="2"/>
  <c r="D62" i="2"/>
  <c r="D59" i="2"/>
  <c r="D56" i="2"/>
  <c r="D42" i="2"/>
  <c r="D39" i="2"/>
  <c r="D36" i="2"/>
  <c r="D33" i="2"/>
  <c r="D30" i="2"/>
  <c r="D26" i="2"/>
  <c r="D27" i="2" s="1"/>
  <c r="D19" i="2"/>
  <c r="D16" i="2"/>
  <c r="D13" i="2"/>
  <c r="D8" i="2"/>
  <c r="D51" i="1"/>
  <c r="B51" i="1"/>
  <c r="A51" i="1"/>
  <c r="E50" i="1"/>
  <c r="D50" i="1"/>
  <c r="B50" i="1"/>
  <c r="A50" i="1"/>
  <c r="E49" i="1"/>
  <c r="D49" i="1"/>
  <c r="B49" i="1"/>
  <c r="A49" i="1"/>
  <c r="E48" i="1"/>
  <c r="D48" i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B33" i="1"/>
  <c r="A33" i="1"/>
  <c r="E32" i="1"/>
  <c r="D32" i="1"/>
  <c r="C32" i="1"/>
  <c r="B32" i="1"/>
  <c r="A32" i="1"/>
  <c r="G26" i="1"/>
  <c r="E23" i="1"/>
  <c r="E51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D92" i="2" l="1"/>
  <c r="F23" i="1"/>
  <c r="G23" i="1" s="1"/>
</calcChain>
</file>

<file path=xl/sharedStrings.xml><?xml version="1.0" encoding="utf-8"?>
<sst xmlns="http://schemas.openxmlformats.org/spreadsheetml/2006/main" count="224" uniqueCount="128">
  <si>
    <t>ตัวชี้วัด</t>
  </si>
  <si>
    <t>2.6.3 จำนวนเงินบริจาคเพื่อการพัฒนามหาวิทยาลัย</t>
  </si>
  <si>
    <t>ผลการดำเนินงาน</t>
  </si>
  <si>
    <t>หน่วยงานเจ้าภาพ</t>
  </si>
  <si>
    <t>กองพัฒนานักศึกษา</t>
  </si>
  <si>
    <t>รอบ 3 เดือน</t>
  </si>
  <si>
    <t>ผู้รับผิดชอบ</t>
  </si>
  <si>
    <t>นางสาวพจนีย์ อนุศรี</t>
  </si>
  <si>
    <t>โทร. 1348</t>
  </si>
  <si>
    <t>ลำดับ</t>
  </si>
  <si>
    <t>หน่วยงาน</t>
  </si>
  <si>
    <t>เป้าหมาย</t>
  </si>
  <si>
    <t>จำนวนเงินบริจาค (ล้านบาท)</t>
  </si>
  <si>
    <t>คะแนนตัวชี้วัด</t>
  </si>
  <si>
    <t>การบรรลุเป้าหมาย</t>
  </si>
  <si>
    <t>หน่วยงานจัดการศึกษา + ศูนย์อุดรฯ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</si>
  <si>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</si>
  <si>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</si>
  <si>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</si>
  <si>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</si>
  <si>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</si>
  <si>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</si>
  <si>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</si>
  <si>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</si>
  <si>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</si>
  <si>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N/A</t>
  </si>
  <si>
    <t>4) คณะวิทยาการจัดการ</t>
  </si>
  <si>
    <t>5) คณะเทคโนโลยีอุตสาหกรรม</t>
  </si>
  <si>
    <t>สำนักงานอธิการบดี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</si>
  <si>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</si>
  <si>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</si>
  <si>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</si>
  <si>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</si>
  <si>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</si>
  <si>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</si>
  <si>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</si>
  <si>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</si>
  <si>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</si>
  <si>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</si>
  <si>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</si>
  <si>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</si>
  <si>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</si>
  <si>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</si>
  <si>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</si>
  <si>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</si>
  <si>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</si>
  <si>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จำนวนเงิน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</si>
  <si>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</si>
  <si>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</si>
  <si>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</si>
  <si>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</si>
  <si>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</si>
  <si>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</si>
  <si>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</si>
  <si>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</si>
  <si>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</si>
  <si>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</si>
  <si>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</si>
  <si>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</si>
  <si>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</si>
  <si>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</si>
  <si>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</si>
  <si>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</si>
  <si>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สนอ.</t>
  </si>
  <si>
    <t>รายละเอียดตัวชี้วัด</t>
  </si>
  <si>
    <t>ชื่อหน่วยงาน/บุคคล</t>
  </si>
  <si>
    <t>วัตถุประสงค์ของการบริจาค</t>
  </si>
  <si>
    <t>ว/ด/ป
ที่บริจาค</t>
  </si>
  <si>
    <t>สำนักการศึกษา กรุงเทพมหานคร</t>
  </si>
  <si>
    <t>มอบทุนการศึกษา ประจำปีการศึกษา 2564 (โครงการทุนเอราวัณกรุงเทพมหานคร)</t>
  </si>
  <si>
    <t>5 ต.ค. 64</t>
  </si>
  <si>
    <t>รวม</t>
  </si>
  <si>
    <t>บริษัท ท็อป เบสท์ เอเยนซี จำกัด</t>
  </si>
  <si>
    <t>มอบเครื่อง ozone generator รุ่น OZ1050sw  มูลค่า 15,000 บาทเพื่อใช้ในการวิจัยดังกล่าว เพื่อใช้ในการวิจัยยกระดับมาตรฐานด้านคุณภาพอาหารทะเลและคุณภาพสิ่งแวดล้อมขององค์การสะพานปลา</t>
  </si>
  <si>
    <t>22 พฤศจิกายน 2564</t>
  </si>
  <si>
    <t>นายปิยวัฒน์   นิภานันท์</t>
  </si>
  <si>
    <t>มีความประสงค์มอบทุนการศึกษาเป็นค่าลงทะเบียนเรียน ภาคเรียนที่ 2/2564 ให้กับนักศึกษาจำนวน 1 ราย คือ นางสาวสิริพร แซ่ลี  นักศึกษาชั้นปีที่ 3 สาขาวิชาคหกรรมศาสตร์</t>
  </si>
  <si>
    <t>30 พฤศจิกายน 2564</t>
  </si>
  <si>
    <t>นายสงกรานต์ เม่นทอง</t>
  </si>
  <si>
    <t>เพื่อเป็นทุนการศึกษาสำหรับนักศึกษาคณะเทคโนโลยีอุตสาหกรรม มหาวิทยาลัยราชภัฏสวนสุนันทา</t>
  </si>
  <si>
    <t>15 ต.ค.64</t>
  </si>
  <si>
    <t>บริษัท เมเจอร์ ดีเวลลอปเม้นท์ เอสเตท จำกัด</t>
  </si>
  <si>
    <t>2 พ.ย.64</t>
  </si>
  <si>
    <t>น.ส.รดามน เปล่งปัญญารัตน์</t>
  </si>
  <si>
    <t>น.ส.จิตราวดี  รุ่งอินทร์ กันกา</t>
  </si>
  <si>
    <t xml:space="preserve"> 3พ.ย.64</t>
  </si>
  <si>
    <t>นายเถกิงศักดิ์  แพ่งนุเคราะห์</t>
  </si>
  <si>
    <t>3 พ.ย.64</t>
  </si>
  <si>
    <t xml:space="preserve">บริษัท เบอร์ลี่ ยุคเกอร์  โลจิสติกส์ จำกัด (มหาชน) </t>
  </si>
  <si>
    <t>โครงการทุนการศึกษา“สร้างนักปฎิบัติการ สู่ความเป็นเลิศด้านโลจิสติกส์” รุ่นที่ 2</t>
  </si>
  <si>
    <t>กรุงไทยการไฟฟ้า</t>
  </si>
  <si>
    <t>ทุนกรุงไทยการไฟฟ้า</t>
  </si>
  <si>
    <t>มูลนิธิร่วมจิตต์น้อมเกล้าฯ เพื่อเยาวชน ในพระบรมราชินูปถัมภ์</t>
  </si>
  <si>
    <t>-</t>
  </si>
  <si>
    <t>นักเรียนในพระราชานุเคราะห์สมด็จพระกนิษฐาธิราชเจ้า กรมสมเด็จพระเทพรัตนราชสุดา ฯ สยามบรมราชกุมารี</t>
  </si>
  <si>
    <t>มูลนิธิราชประชานุเคราะห์</t>
  </si>
  <si>
    <t>ทุนการศึกษา</t>
  </si>
  <si>
    <t>บริษัท โอเรียนท์เอ็กซ เพรสคอนเทนเนอร์ (ประเทศไทย) จำกัด</t>
  </si>
  <si>
    <t>Thai International Freight Forwarders Association (TIFFA)</t>
  </si>
  <si>
    <t>บริษัท อินดิโกไลน์ จำกัด</t>
  </si>
  <si>
    <t>บริษัท ทิฟฟ่า อีดีไอ เซอร์วิสเซส จำกัด</t>
  </si>
  <si>
    <t>บริษัท ฮาซเคม โลจิสติกส์ แมเนจเมนท์ จำกัด</t>
  </si>
  <si>
    <t>บริษัท ทรานส์ เมคเกอร์ จำกัด</t>
  </si>
  <si>
    <t>โครงการความร่วมมือกับบริษัทโฮมโปดักส์เซ็นเตอร์จำกัด (มหาชน)</t>
  </si>
  <si>
    <t>มีนาคม 2558</t>
  </si>
  <si>
    <t>บริษัท ซีพี ออลล์ จำกัด (มหาชน)</t>
  </si>
  <si>
    <t>เพื่อสนับสนุนทุนการศึกษานักศึกษาสาขาการจัดการการค้า รหัสสาขา 7353 รหัส 62 จำนวน 49 คน คนละ 24,500 บาท รหัส 63 จำนวน 56 คน คนละ 21,000 บาท รหัส 64 จำนวน 17 คน คนละ 21,000 บาท</t>
  </si>
  <si>
    <t>ผศ.ดร.เจษฏา ราษฎร์นิยม</t>
  </si>
  <si>
    <t>สมทบทุนการศึกษา</t>
  </si>
  <si>
    <t>นางวาสนา อุ่นจันทร์</t>
  </si>
  <si>
    <t xml:space="preserve">โครงการทุนการศึกษาพระราชทาน ม.ท.ศ. </t>
  </si>
  <si>
    <t>มูลนิธินายห้างโรงปูนผู้หนึ่ง</t>
  </si>
  <si>
    <t>สถาบันการสร้างชาติ  (สกสช.)</t>
  </si>
  <si>
    <t>มูลนิธิร่วมจิตต์น้อมเกล้าฯ เพื่อเยาวชนในพระบรมราชินูปถัมภ์</t>
  </si>
  <si>
    <t>สป.อว</t>
  </si>
  <si>
    <t>โครงการทุนเฉลิมราชกุมารี</t>
  </si>
  <si>
    <t>โครงการกองทุนการศึกษาระดับอุดมศึกษา</t>
  </si>
  <si>
    <t>ทุนโครงการสานฝันการกีฬาสู่ระบบการศึกษาในจังหวัดชายแดนใต้</t>
  </si>
  <si>
    <t>โครงการทุนอุดมศึกษาเพื่อการพัฒนา จังหวัดชายแดนภาคใต้</t>
  </si>
  <si>
    <t>มูลนิธิชินโสภณพนิช</t>
  </si>
  <si>
    <t>มูลนิธิราชประชาสมาสัย ในพระบรมราชูปถัมภ์</t>
  </si>
  <si>
    <t>มูลนิธิป่อเต๊กตึ้ง</t>
  </si>
  <si>
    <t>มูลนิธิช่วยเหลือนักเรียนที่ขาดแคลน ในพระบรมราชินูปถัมภ์ (ม.น.ข.)</t>
  </si>
  <si>
    <t>สมาคมเพื่อนชุมชน</t>
  </si>
  <si>
    <t>บริษัท กรุงไทยการไฟฟ้า จำกัด</t>
  </si>
  <si>
    <t>บริษัท ปูนซีเมนต์เอเชีย  จำกัด  (มหาชน)</t>
  </si>
  <si>
    <t xml:space="preserve">ทุนมูลนิธิหม่อมเจ้าหญิงมารศีสุขุมพันธุ์ บริพัตร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</si>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</sst>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,000.00"/>
    <numFmt numFmtId="188" formatCode="_(* #,##0.00_);_(* \(#,##0.00\);_(* &quot;-&quot;??_);_(@_)"/>
    <numFmt numFmtId="189" formatCode="0.0000"/>
    <numFmt numFmtId="190" formatCode="_(* #,##0_);_(* \(#,##0\);_(* &quot;-&quot;??_);_(@_)"/>
  </numFmts>
  <fonts count="22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1"/>
      <name val="Calibri"/>
      <family val="2"/>
    </font>
    <font>
      <sz val="15"/>
      <color indexed="8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88" fontId="1" fillId="0" borderId="0" applyFont="0" applyFill="0" applyBorder="0" applyAlignment="0" applyProtection="0"/>
    <xf numFmtId="0" fontId="6" fillId="0" borderId="0"/>
    <xf numFmtId="0" fontId="20" fillId="0" borderId="0"/>
  </cellStyleXfs>
  <cellXfs count="10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6" borderId="0" xfId="2" applyFont="1" applyFill="1"/>
    <xf numFmtId="0" fontId="4" fillId="4" borderId="6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10" fillId="4" borderId="0" xfId="0" applyFont="1" applyFill="1" applyAlignment="1" applyProtection="1">
      <alignment horizontal="left" vertical="top"/>
      <protection locked="0"/>
    </xf>
    <xf numFmtId="190" fontId="4" fillId="4" borderId="0" xfId="1" applyNumberFormat="1" applyFont="1" applyFill="1" applyAlignment="1" applyProtection="1">
      <alignment horizontal="left" vertical="top"/>
    </xf>
    <xf numFmtId="0" fontId="11" fillId="7" borderId="8" xfId="0" applyFont="1" applyFill="1" applyBorder="1" applyAlignment="1">
      <alignment horizontal="center" vertical="center" wrapText="1"/>
    </xf>
    <xf numFmtId="190" fontId="9" fillId="0" borderId="8" xfId="1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190" fontId="12" fillId="0" borderId="8" xfId="1" applyNumberFormat="1" applyFont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13" fillId="4" borderId="12" xfId="0" applyFont="1" applyFill="1" applyBorder="1" applyAlignment="1" applyProtection="1">
      <alignment horizontal="left" vertical="top" wrapText="1"/>
      <protection locked="0"/>
    </xf>
    <xf numFmtId="0" fontId="13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14" fillId="3" borderId="12" xfId="0" applyFont="1" applyFill="1" applyBorder="1" applyAlignment="1" applyProtection="1">
      <alignment horizontal="center" vertical="top" wrapText="1"/>
      <protection locked="0"/>
    </xf>
    <xf numFmtId="0" fontId="14" fillId="3" borderId="7" xfId="0" applyFont="1" applyFill="1" applyBorder="1" applyAlignment="1" applyProtection="1">
      <alignment horizontal="center" vertical="top" wrapText="1"/>
      <protection locked="0"/>
    </xf>
    <xf numFmtId="0" fontId="14" fillId="3" borderId="13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4" fontId="15" fillId="3" borderId="8" xfId="1" applyNumberFormat="1" applyFont="1" applyFill="1" applyBorder="1" applyAlignment="1" applyProtection="1">
      <alignment horizontal="center" vertical="center" wrapText="1"/>
      <protection hidden="1"/>
    </xf>
    <xf numFmtId="189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7" fillId="8" borderId="8" xfId="0" applyFont="1" applyFill="1" applyBorder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left" vertical="top" wrapText="1"/>
      <protection locked="0"/>
    </xf>
    <xf numFmtId="0" fontId="17" fillId="8" borderId="8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top"/>
      <protection locked="0"/>
    </xf>
    <xf numFmtId="189" fontId="18" fillId="4" borderId="8" xfId="0" applyNumberFormat="1" applyFont="1" applyFill="1" applyBorder="1" applyAlignment="1" applyProtection="1">
      <alignment horizontal="center" vertical="top"/>
      <protection locked="0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17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 applyProtection="1">
      <alignment horizontal="left" vertical="top" wrapText="1"/>
      <protection locked="0"/>
    </xf>
    <xf numFmtId="0" fontId="8" fillId="10" borderId="7" xfId="0" applyFont="1" applyFill="1" applyBorder="1" applyAlignment="1" applyProtection="1">
      <alignment horizontal="left" vertical="top" wrapText="1"/>
      <protection locked="0"/>
    </xf>
    <xf numFmtId="0" fontId="8" fillId="10" borderId="13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188" fontId="4" fillId="0" borderId="8" xfId="1" applyFont="1" applyBorder="1" applyAlignment="1">
      <alignment horizontal="center" vertical="top"/>
    </xf>
    <xf numFmtId="49" fontId="4" fillId="0" borderId="8" xfId="1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0" fontId="15" fillId="11" borderId="12" xfId="0" applyFont="1" applyFill="1" applyBorder="1" applyAlignment="1">
      <alignment horizontal="center" vertical="top"/>
    </xf>
    <xf numFmtId="0" fontId="15" fillId="11" borderId="7" xfId="0" applyFont="1" applyFill="1" applyBorder="1" applyAlignment="1">
      <alignment horizontal="center" vertical="top"/>
    </xf>
    <xf numFmtId="0" fontId="15" fillId="11" borderId="13" xfId="0" applyFont="1" applyFill="1" applyBorder="1" applyAlignment="1">
      <alignment horizontal="center" vertical="top"/>
    </xf>
    <xf numFmtId="188" fontId="8" fillId="11" borderId="8" xfId="1" applyFont="1" applyFill="1" applyBorder="1" applyAlignment="1">
      <alignment horizontal="center" vertical="top"/>
    </xf>
    <xf numFmtId="188" fontId="4" fillId="11" borderId="8" xfId="1" applyFont="1" applyFill="1" applyBorder="1" applyAlignment="1">
      <alignment horizontal="left" vertical="top"/>
    </xf>
    <xf numFmtId="188" fontId="4" fillId="0" borderId="8" xfId="1" quotePrefix="1" applyFont="1" applyBorder="1" applyAlignment="1">
      <alignment horizontal="center" vertical="top"/>
    </xf>
    <xf numFmtId="188" fontId="4" fillId="0" borderId="8" xfId="1" quotePrefix="1" applyFont="1" applyBorder="1" applyAlignment="1">
      <alignment horizontal="left" vertical="top"/>
    </xf>
    <xf numFmtId="188" fontId="4" fillId="0" borderId="8" xfId="1" applyFont="1" applyBorder="1" applyAlignment="1">
      <alignment horizontal="left" vertical="top" wrapText="1"/>
    </xf>
    <xf numFmtId="17" fontId="4" fillId="0" borderId="8" xfId="1" applyNumberFormat="1" applyFont="1" applyBorder="1" applyAlignment="1">
      <alignment horizontal="left" vertical="top" wrapText="1"/>
    </xf>
    <xf numFmtId="0" fontId="19" fillId="10" borderId="12" xfId="0" applyFont="1" applyFill="1" applyBorder="1" applyAlignment="1" applyProtection="1">
      <alignment horizontal="left" vertical="top" wrapText="1"/>
      <protection locked="0"/>
    </xf>
    <xf numFmtId="0" fontId="19" fillId="10" borderId="7" xfId="0" applyFont="1" applyFill="1" applyBorder="1" applyAlignment="1" applyProtection="1">
      <alignment horizontal="left" vertical="top" wrapText="1"/>
      <protection locked="0"/>
    </xf>
    <xf numFmtId="0" fontId="19" fillId="10" borderId="13" xfId="0" applyFont="1" applyFill="1" applyBorder="1" applyAlignment="1" applyProtection="1">
      <alignment horizontal="left" vertical="top" wrapText="1"/>
      <protection locked="0"/>
    </xf>
    <xf numFmtId="15" fontId="4" fillId="4" borderId="8" xfId="0" applyNumberFormat="1" applyFont="1" applyFill="1" applyBorder="1" applyAlignment="1">
      <alignment horizontal="center" vertical="top"/>
    </xf>
    <xf numFmtId="0" fontId="4" fillId="0" borderId="8" xfId="3" applyFont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4" fillId="0" borderId="8" xfId="3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center"/>
    </xf>
    <xf numFmtId="14" fontId="4" fillId="0" borderId="8" xfId="3" applyNumberFormat="1" applyFont="1" applyBorder="1" applyAlignment="1">
      <alignment horizontal="center" vertical="top" wrapText="1"/>
    </xf>
    <xf numFmtId="14" fontId="21" fillId="0" borderId="8" xfId="3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4">
    <cellStyle name="Comma" xfId="1" builtinId="3"/>
    <cellStyle name="Normal" xfId="0" builtinId="0"/>
    <cellStyle name="Normal 20" xfId="2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6280</xdr:colOff>
      <xdr:row>2</xdr:row>
      <xdr:rowOff>231656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2080" cy="10127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141"/>
  <sheetViews>
    <sheetView tabSelected="1" zoomScale="60" zoomScaleNormal="60" workbookViewId="0">
      <pane xSplit="3" ySplit="5" topLeftCell="D6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" defaultRowHeight="24" x14ac:dyDescent="0.2"/>
  <cols>
    <col min="1" max="1" width="9.625" style="6" customWidth="1"/>
    <col min="2" max="2" width="11.375" style="6" customWidth="1"/>
    <col min="3" max="3" width="29.25" style="6" customWidth="1"/>
    <col min="4" max="4" width="18.125" style="6" bestFit="1" customWidth="1"/>
    <col min="5" max="5" width="22.625" style="6" customWidth="1"/>
    <col min="6" max="6" width="14" style="6" customWidth="1"/>
    <col min="7" max="7" width="18.5" style="6" customWidth="1"/>
    <col min="8" max="8" width="9" style="5"/>
    <col min="9" max="9" width="10.625" style="5" bestFit="1" customWidth="1"/>
    <col min="10" max="13" width="10.75" style="5" customWidth="1"/>
    <col min="14" max="43" width="9" style="5"/>
    <col min="44" max="16384" width="9" style="6"/>
  </cols>
  <sheetData>
    <row r="1" spans="1:45" ht="30.75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</row>
    <row r="2" spans="1:45" ht="30.75" x14ac:dyDescent="0.2">
      <c r="A2" s="7" t="s">
        <v>3</v>
      </c>
      <c r="B2" s="8"/>
      <c r="C2" s="9" t="s">
        <v>4</v>
      </c>
      <c r="D2" s="10"/>
      <c r="E2" s="11"/>
      <c r="F2" s="8" t="s">
        <v>5</v>
      </c>
      <c r="G2" s="12"/>
    </row>
    <row r="3" spans="1:45" s="5" customFormat="1" x14ac:dyDescent="0.55000000000000004">
      <c r="A3" s="13" t="s">
        <v>6</v>
      </c>
      <c r="B3" s="13" t="s">
        <v>7</v>
      </c>
      <c r="C3" s="14"/>
      <c r="D3" s="14" t="s">
        <v>8</v>
      </c>
      <c r="E3" s="15"/>
      <c r="F3" s="14"/>
      <c r="G3" s="16"/>
    </row>
    <row r="4" spans="1:45" s="5" customFormat="1" x14ac:dyDescent="0.2">
      <c r="A4" s="17" t="s">
        <v>9</v>
      </c>
      <c r="B4" s="18" t="s">
        <v>10</v>
      </c>
      <c r="C4" s="19"/>
      <c r="D4" s="20" t="s">
        <v>11</v>
      </c>
      <c r="E4" s="17" t="s">
        <v>12</v>
      </c>
      <c r="F4" s="20" t="s">
        <v>13</v>
      </c>
      <c r="G4" s="20" t="s">
        <v>14</v>
      </c>
      <c r="AR4" s="6"/>
      <c r="AS4" s="6"/>
    </row>
    <row r="5" spans="1:45" s="5" customFormat="1" x14ac:dyDescent="0.2">
      <c r="A5" s="17"/>
      <c r="B5" s="21"/>
      <c r="C5" s="22"/>
      <c r="D5" s="23"/>
      <c r="E5" s="17"/>
      <c r="F5" s="23"/>
      <c r="G5" s="23"/>
      <c r="I5" s="24" t="s">
        <v>15</v>
      </c>
      <c r="J5" s="25"/>
      <c r="K5" s="25"/>
      <c r="L5" s="25"/>
      <c r="M5" s="25"/>
      <c r="AR5" s="6"/>
      <c r="AS5" s="6"/>
    </row>
    <row r="6" spans="1:45" s="5" customFormat="1" ht="23.25" customHeight="1" x14ac:dyDescent="0.2">
      <c r="A6" s="26">
        <v>1</v>
      </c>
      <c r="B6" s="27" t="s">
        <v>16</v>
      </c>
      <c r="C6" s="27"/>
      <c r="D6" s="28">
        <v>500000</v>
      </c>
      <c r="E6" s="29">
        <v>3300000</v>
      </c>
      <c r="F6" s="30">
        <f>IF(E6=0,0,IF(E6="N/A",1,IF(E6&lt;=I$8,1,IF(E6=J$8,2,IF(E6&lt;J$8,(((E6-I$8)/M$6)+1),IF(E6=K$8,3,IF(E6&lt;K$8,(((E6-J$8)/M$6)+2),IF(E6=L$8,4,IF(E6&lt;L$8,(((E6-K$8)/M$6)+3),IF(E6&gt;=M$8,5,IF(E6&lt;M$8,(((E6-L$8)/M$6)+4),0)))))))))))</f>
        <v>5</v>
      </c>
      <c r="G6" s="31" t="str">
        <f>IF(F6=5,"ü","û")</f>
        <v>ü</v>
      </c>
      <c r="H6" s="32"/>
      <c r="I6" s="25" t="s">
        <v>17</v>
      </c>
      <c r="J6" s="25"/>
      <c r="K6" s="25"/>
      <c r="L6" s="25"/>
      <c r="M6" s="33">
        <v>100000</v>
      </c>
      <c r="AR6" s="6"/>
      <c r="AS6" s="6"/>
    </row>
    <row r="7" spans="1:45" s="5" customFormat="1" ht="23.25" customHeight="1" x14ac:dyDescent="0.2">
      <c r="A7" s="26">
        <v>2</v>
      </c>
      <c r="B7" s="27" t="s">
        <v>18</v>
      </c>
      <c r="C7" s="27"/>
      <c r="D7" s="28">
        <v>500000</v>
      </c>
      <c r="E7" s="29">
        <v>30000</v>
      </c>
      <c r="F7" s="30">
        <f t="shared" ref="F7:F20" si="0">IF(E7=0,0,IF(E7="N/A",1,IF(E7&lt;=I$8,1,IF(E7=J$8,2,IF(E7&lt;J$8,(((E7-I$8)/M$6)+1),IF(E7=K$8,3,IF(E7&lt;K$8,(((E7-J$8)/M$6)+2),IF(E7=L$8,4,IF(E7&lt;L$8,(((E7-K$8)/M$6)+3),IF(E7&gt;=M$8,5,IF(E7&lt;M$8,(((E7-L$8)/M$6)+4),0)))))))))))</f>
        <v>1</v>
      </c>
      <c r="G7" s="31" t="str">
        <f t="shared" ref="G7:G23" si="1">IF(F7=5,"ü","û")</f>
        <v>û</v>
      </c>
      <c r="I7" s="34" t="s">
        <v>19</v>
      </c>
      <c r="J7" s="34" t="s">
        <v>20</v>
      </c>
      <c r="K7" s="34" t="s">
        <v>21</v>
      </c>
      <c r="L7" s="34" t="s">
        <v>22</v>
      </c>
      <c r="M7" s="34" t="s">
        <v>23</v>
      </c>
      <c r="AR7" s="6"/>
      <c r="AS7" s="6"/>
    </row>
    <row r="8" spans="1:45" s="5" customFormat="1" ht="23.25" customHeight="1" x14ac:dyDescent="0.2">
      <c r="A8" s="26">
        <v>3</v>
      </c>
      <c r="B8" s="27" t="s">
        <v>24</v>
      </c>
      <c r="C8" s="27"/>
      <c r="D8" s="28">
        <v>500000</v>
      </c>
      <c r="E8" s="29" t="s">
        <v>25</v>
      </c>
      <c r="F8" s="30">
        <f t="shared" si="0"/>
        <v>1</v>
      </c>
      <c r="G8" s="31" t="str">
        <f t="shared" si="1"/>
        <v>û</v>
      </c>
      <c r="I8" s="35">
        <v>100000</v>
      </c>
      <c r="J8" s="35">
        <v>200000</v>
      </c>
      <c r="K8" s="35">
        <v>300000</v>
      </c>
      <c r="L8" s="35">
        <v>400000</v>
      </c>
      <c r="M8" s="35">
        <v>500000</v>
      </c>
      <c r="AR8" s="6"/>
      <c r="AS8" s="6"/>
    </row>
    <row r="9" spans="1:45" s="5" customFormat="1" ht="23.25" customHeight="1" x14ac:dyDescent="0.2">
      <c r="A9" s="26">
        <v>4</v>
      </c>
      <c r="B9" s="36" t="s">
        <v>26</v>
      </c>
      <c r="C9" s="36"/>
      <c r="D9" s="28">
        <v>500000</v>
      </c>
      <c r="E9" s="29" t="s">
        <v>25</v>
      </c>
      <c r="F9" s="30">
        <f t="shared" si="0"/>
        <v>1</v>
      </c>
      <c r="G9" s="31" t="str">
        <f t="shared" si="1"/>
        <v>û</v>
      </c>
      <c r="I9" s="25"/>
      <c r="J9" s="25"/>
      <c r="K9" s="25"/>
      <c r="L9" s="25"/>
      <c r="M9" s="25"/>
      <c r="AR9" s="6"/>
      <c r="AS9" s="6"/>
    </row>
    <row r="10" spans="1:45" s="5" customFormat="1" ht="23.25" customHeight="1" x14ac:dyDescent="0.2">
      <c r="A10" s="26">
        <v>5</v>
      </c>
      <c r="B10" s="36" t="s">
        <v>27</v>
      </c>
      <c r="C10" s="36"/>
      <c r="D10" s="28">
        <v>500000</v>
      </c>
      <c r="E10" s="29">
        <v>50000</v>
      </c>
      <c r="F10" s="30">
        <f t="shared" si="0"/>
        <v>1</v>
      </c>
      <c r="G10" s="31" t="str">
        <f t="shared" si="1"/>
        <v>û</v>
      </c>
      <c r="I10" s="24" t="s">
        <v>28</v>
      </c>
      <c r="J10" s="25"/>
      <c r="K10" s="25"/>
      <c r="L10" s="25"/>
      <c r="M10" s="25"/>
      <c r="AR10" s="6"/>
      <c r="AS10" s="6"/>
    </row>
    <row r="11" spans="1:45" s="5" customFormat="1" ht="23.25" customHeight="1" x14ac:dyDescent="0.2">
      <c r="A11" s="26">
        <v>6</v>
      </c>
      <c r="B11" s="36" t="s">
        <v>29</v>
      </c>
      <c r="C11" s="36"/>
      <c r="D11" s="28">
        <v>500000</v>
      </c>
      <c r="E11" s="29" t="s">
        <v>25</v>
      </c>
      <c r="F11" s="30">
        <f t="shared" si="0"/>
        <v>1</v>
      </c>
      <c r="G11" s="31" t="str">
        <f t="shared" si="1"/>
        <v>û</v>
      </c>
      <c r="I11" s="25" t="s">
        <v>17</v>
      </c>
      <c r="J11" s="25"/>
      <c r="K11" s="25"/>
      <c r="L11" s="25"/>
      <c r="M11" s="33">
        <v>400000</v>
      </c>
      <c r="AR11" s="6"/>
      <c r="AS11" s="6"/>
    </row>
    <row r="12" spans="1:45" s="5" customFormat="1" ht="23.25" customHeight="1" x14ac:dyDescent="0.2">
      <c r="A12" s="26">
        <v>7</v>
      </c>
      <c r="B12" s="27" t="s">
        <v>30</v>
      </c>
      <c r="C12" s="27"/>
      <c r="D12" s="28">
        <v>500000</v>
      </c>
      <c r="E12" s="29" t="s">
        <v>25</v>
      </c>
      <c r="F12" s="30">
        <f t="shared" si="0"/>
        <v>1</v>
      </c>
      <c r="G12" s="31" t="str">
        <f t="shared" si="1"/>
        <v>û</v>
      </c>
      <c r="I12" s="34" t="s">
        <v>19</v>
      </c>
      <c r="J12" s="34" t="s">
        <v>20</v>
      </c>
      <c r="K12" s="34" t="s">
        <v>21</v>
      </c>
      <c r="L12" s="34" t="s">
        <v>22</v>
      </c>
      <c r="M12" s="34" t="s">
        <v>23</v>
      </c>
      <c r="AR12" s="6"/>
      <c r="AS12" s="6"/>
    </row>
    <row r="13" spans="1:45" s="5" customFormat="1" ht="23.25" customHeight="1" x14ac:dyDescent="0.2">
      <c r="A13" s="26">
        <v>8</v>
      </c>
      <c r="B13" s="37" t="s">
        <v>31</v>
      </c>
      <c r="C13" s="37"/>
      <c r="D13" s="28">
        <v>500000</v>
      </c>
      <c r="E13" s="29" t="s">
        <v>25</v>
      </c>
      <c r="F13" s="30">
        <f t="shared" si="0"/>
        <v>1</v>
      </c>
      <c r="G13" s="31" t="str">
        <f t="shared" si="1"/>
        <v>û</v>
      </c>
      <c r="I13" s="35">
        <v>400000</v>
      </c>
      <c r="J13" s="35">
        <v>800000</v>
      </c>
      <c r="K13" s="35">
        <v>1200000</v>
      </c>
      <c r="L13" s="35">
        <v>1600000</v>
      </c>
      <c r="M13" s="38">
        <v>2000000</v>
      </c>
      <c r="AR13" s="6"/>
      <c r="AS13" s="6"/>
    </row>
    <row r="14" spans="1:45" s="5" customFormat="1" ht="23.25" customHeight="1" x14ac:dyDescent="0.2">
      <c r="A14" s="26">
        <v>9</v>
      </c>
      <c r="B14" s="39" t="s">
        <v>32</v>
      </c>
      <c r="C14" s="37"/>
      <c r="D14" s="28">
        <v>500000</v>
      </c>
      <c r="E14" s="29" t="s">
        <v>25</v>
      </c>
      <c r="F14" s="30">
        <f t="shared" si="0"/>
        <v>1</v>
      </c>
      <c r="G14" s="31" t="str">
        <f t="shared" si="1"/>
        <v>û</v>
      </c>
      <c r="I14" s="25"/>
      <c r="J14" s="25"/>
      <c r="K14" s="25"/>
      <c r="L14" s="25"/>
      <c r="M14" s="25"/>
      <c r="AR14" s="6"/>
      <c r="AS14" s="6"/>
    </row>
    <row r="15" spans="1:45" s="5" customFormat="1" ht="23.25" customHeight="1" x14ac:dyDescent="0.2">
      <c r="A15" s="26">
        <v>10</v>
      </c>
      <c r="B15" s="37" t="s">
        <v>33</v>
      </c>
      <c r="C15" s="37"/>
      <c r="D15" s="28">
        <v>500000</v>
      </c>
      <c r="E15" s="29" t="s">
        <v>25</v>
      </c>
      <c r="F15" s="30">
        <f t="shared" si="0"/>
        <v>1</v>
      </c>
      <c r="G15" s="31" t="str">
        <f t="shared" si="1"/>
        <v>û</v>
      </c>
      <c r="I15" s="24" t="s">
        <v>34</v>
      </c>
      <c r="J15" s="25"/>
      <c r="K15" s="25"/>
      <c r="L15" s="25"/>
      <c r="M15" s="25"/>
      <c r="AR15" s="6"/>
      <c r="AS15" s="6"/>
    </row>
    <row r="16" spans="1:45" ht="23.25" customHeight="1" x14ac:dyDescent="0.2">
      <c r="A16" s="26">
        <v>11</v>
      </c>
      <c r="B16" s="40" t="s">
        <v>35</v>
      </c>
      <c r="C16" s="41"/>
      <c r="D16" s="28">
        <v>500000</v>
      </c>
      <c r="E16" s="29">
        <v>642000</v>
      </c>
      <c r="F16" s="30">
        <f t="shared" si="0"/>
        <v>5</v>
      </c>
      <c r="G16" s="31" t="str">
        <f t="shared" si="1"/>
        <v>ü</v>
      </c>
      <c r="I16" s="25" t="s">
        <v>17</v>
      </c>
      <c r="J16" s="25"/>
      <c r="K16" s="25"/>
      <c r="L16" s="25"/>
      <c r="M16" s="33">
        <v>1000000</v>
      </c>
    </row>
    <row r="17" spans="1:45" s="5" customFormat="1" ht="23.25" customHeight="1" x14ac:dyDescent="0.2">
      <c r="A17" s="26">
        <v>12</v>
      </c>
      <c r="B17" s="42" t="s">
        <v>36</v>
      </c>
      <c r="C17" s="43"/>
      <c r="D17" s="28">
        <v>500000</v>
      </c>
      <c r="E17" s="29" t="s">
        <v>25</v>
      </c>
      <c r="F17" s="30">
        <f t="shared" si="0"/>
        <v>1</v>
      </c>
      <c r="G17" s="31" t="str">
        <f t="shared" si="1"/>
        <v>û</v>
      </c>
      <c r="I17" s="34" t="s">
        <v>19</v>
      </c>
      <c r="J17" s="34" t="s">
        <v>20</v>
      </c>
      <c r="K17" s="34" t="s">
        <v>21</v>
      </c>
      <c r="L17" s="34" t="s">
        <v>22</v>
      </c>
      <c r="M17" s="34" t="s">
        <v>23</v>
      </c>
      <c r="AR17" s="6"/>
      <c r="AS17" s="6"/>
    </row>
    <row r="18" spans="1:45" s="5" customFormat="1" ht="23.25" customHeight="1" x14ac:dyDescent="0.2">
      <c r="A18" s="26">
        <v>13</v>
      </c>
      <c r="B18" s="37" t="s">
        <v>37</v>
      </c>
      <c r="C18" s="37"/>
      <c r="D18" s="28">
        <v>500000</v>
      </c>
      <c r="E18" s="29" t="s">
        <v>25</v>
      </c>
      <c r="F18" s="30">
        <f t="shared" si="0"/>
        <v>1</v>
      </c>
      <c r="G18" s="31" t="str">
        <f t="shared" si="1"/>
        <v>û</v>
      </c>
      <c r="I18" s="35">
        <v>6000000</v>
      </c>
      <c r="J18" s="35">
        <v>7000000</v>
      </c>
      <c r="K18" s="35">
        <v>8000000</v>
      </c>
      <c r="L18" s="35">
        <v>9000000</v>
      </c>
      <c r="M18" s="38">
        <v>10000000</v>
      </c>
      <c r="AR18" s="6"/>
      <c r="AS18" s="6"/>
    </row>
    <row r="19" spans="1:45" s="5" customFormat="1" ht="23.25" customHeight="1" x14ac:dyDescent="0.2">
      <c r="A19" s="26">
        <v>14</v>
      </c>
      <c r="B19" s="37" t="s">
        <v>38</v>
      </c>
      <c r="C19" s="37"/>
      <c r="D19" s="28">
        <v>500000</v>
      </c>
      <c r="E19" s="29" t="s">
        <v>25</v>
      </c>
      <c r="F19" s="30">
        <f t="shared" si="0"/>
        <v>1</v>
      </c>
      <c r="G19" s="31" t="str">
        <f t="shared" si="1"/>
        <v>û</v>
      </c>
      <c r="AR19" s="6"/>
      <c r="AS19" s="6"/>
    </row>
    <row r="20" spans="1:45" s="5" customFormat="1" ht="23.25" customHeight="1" x14ac:dyDescent="0.2">
      <c r="A20" s="26">
        <v>15</v>
      </c>
      <c r="B20" s="37" t="s">
        <v>39</v>
      </c>
      <c r="C20" s="37"/>
      <c r="D20" s="28">
        <v>500000</v>
      </c>
      <c r="E20" s="29" t="s">
        <v>25</v>
      </c>
      <c r="F20" s="30">
        <f t="shared" si="0"/>
        <v>1</v>
      </c>
      <c r="G20" s="31" t="str">
        <f t="shared" si="1"/>
        <v>û</v>
      </c>
      <c r="AR20" s="6"/>
      <c r="AS20" s="6"/>
    </row>
    <row r="21" spans="1:45" s="5" customFormat="1" ht="21" customHeight="1" x14ac:dyDescent="0.2">
      <c r="A21" s="26">
        <v>16</v>
      </c>
      <c r="B21" s="44" t="s">
        <v>40</v>
      </c>
      <c r="C21" s="45"/>
      <c r="D21" s="28">
        <v>500000</v>
      </c>
      <c r="E21" s="29">
        <v>3867500</v>
      </c>
      <c r="F21" s="30">
        <f>IF(E21=0,0,IF(E21="N/A",1,IF(E21&lt;=I$8,1,IF(E21=J$8,2,IF(E21&lt;J$8,(((E21-I$8)/M$6)+1),IF(E21=K$8,3,IF(E21&lt;K$8,(((E21-J$8)/M$6)+2),IF(E21=L$8,4,IF(E21&lt;L$8,(((E21-K$8)/M$6)+3),IF(E21&gt;=M$8,5,IF(E21&lt;M$8,(((E21-L$8)/M$6)+4),0)))))))))))</f>
        <v>5</v>
      </c>
      <c r="G21" s="31" t="str">
        <f t="shared" si="1"/>
        <v>ü</v>
      </c>
      <c r="AR21" s="6"/>
      <c r="AS21" s="6"/>
    </row>
    <row r="22" spans="1:45" s="5" customFormat="1" ht="23.25" customHeight="1" x14ac:dyDescent="0.2">
      <c r="A22" s="26">
        <v>17</v>
      </c>
      <c r="B22" s="46" t="s">
        <v>41</v>
      </c>
      <c r="C22" s="41"/>
      <c r="D22" s="28">
        <v>2000000</v>
      </c>
      <c r="E22" s="29">
        <v>1860600</v>
      </c>
      <c r="F22" s="30">
        <f>IF(E22=0,0,IF(E22="N/A",1,IF(E22&lt;=I$13,1,IF(E22=J$13,2,IF(E22&lt;J$13,(((E22-I$13)/M$11)+1),IF(E22=K$13,3,IF(E22&lt;K$13,(((E22-J$13)/M$11)+2),IF(E22=L$13,4,IF(E22&lt;L$13,(((E22-K$13)/M$11)+3),IF(E22&gt;=M$13,5,IF(E22&lt;M$13,(((E22-L$13)/M$11)+4),0)))))))))))</f>
        <v>4.6515000000000004</v>
      </c>
      <c r="G22" s="31" t="str">
        <f t="shared" si="1"/>
        <v>û</v>
      </c>
      <c r="AR22" s="6"/>
      <c r="AS22" s="6"/>
    </row>
    <row r="23" spans="1:45" s="5" customFormat="1" ht="25.5" customHeight="1" x14ac:dyDescent="0.2">
      <c r="A23" s="47" t="s">
        <v>42</v>
      </c>
      <c r="B23" s="48"/>
      <c r="C23" s="49"/>
      <c r="D23" s="50">
        <v>10000000</v>
      </c>
      <c r="E23" s="51">
        <f>SUM(E6:E22)</f>
        <v>9750100</v>
      </c>
      <c r="F23" s="52">
        <f>IF(E23=0,0,IF(E23="N/A",1,IF(E23&lt;=I$18,1,IF(E23=J$18,2,IF(E23&lt;J$18,(((E23-I$18)/M$16)+1),IF(E23=K$18,3,IF(E23&lt;K$18,(((E23-J$18)/M$16)+2),IF(E23=L$18,4,IF(E23&lt;L$18,(((E23-K$18)/M$16)+3),IF(E23&gt;=M$18,5,IF(E23&lt;M$18,(((E23-L$18)/M$16)+4),0)))))))))))</f>
        <v>4.7500999999999998</v>
      </c>
      <c r="G23" s="53" t="str">
        <f t="shared" si="1"/>
        <v>û</v>
      </c>
      <c r="AR23" s="6"/>
      <c r="AS23" s="6"/>
    </row>
    <row r="24" spans="1:45" s="5" customFormat="1" x14ac:dyDescent="0.2"/>
    <row r="25" spans="1:45" s="5" customFormat="1" ht="27.75" x14ac:dyDescent="0.2">
      <c r="A25" s="54" t="s">
        <v>43</v>
      </c>
      <c r="B25" s="54"/>
      <c r="C25" s="55" t="s">
        <v>44</v>
      </c>
      <c r="D25" s="55"/>
      <c r="E25" s="56" t="s">
        <v>2</v>
      </c>
      <c r="F25" s="56" t="s">
        <v>45</v>
      </c>
      <c r="G25" s="56" t="s">
        <v>14</v>
      </c>
    </row>
    <row r="26" spans="1:45" s="5" customFormat="1" ht="71.25" customHeight="1" x14ac:dyDescent="0.2">
      <c r="A26" s="54"/>
      <c r="B26" s="54"/>
      <c r="C26" s="55"/>
      <c r="D26" s="55"/>
      <c r="E26" s="57">
        <v>2</v>
      </c>
      <c r="F26" s="58">
        <v>2</v>
      </c>
      <c r="G26" s="31" t="str">
        <f t="shared" ref="G26" si="2">IF(F26=5,"ü","û")</f>
        <v>û</v>
      </c>
    </row>
    <row r="27" spans="1:45" s="5" customFormat="1" x14ac:dyDescent="0.2"/>
    <row r="28" spans="1:45" s="5" customFormat="1" x14ac:dyDescent="0.2"/>
    <row r="29" spans="1:45" s="5" customFormat="1" x14ac:dyDescent="0.2"/>
    <row r="30" spans="1:45" s="5" customFormat="1" x14ac:dyDescent="0.2"/>
    <row r="31" spans="1:45" s="5" customFormat="1" x14ac:dyDescent="0.2"/>
    <row r="32" spans="1:45" s="5" customFormat="1" x14ac:dyDescent="0.2">
      <c r="A32" s="5" t="str">
        <f t="shared" ref="A32:E47" si="3">A4</f>
        <v>ลำดับ</v>
      </c>
      <c r="B32" s="5" t="str">
        <f t="shared" si="3"/>
        <v>หน่วยงาน</v>
      </c>
      <c r="C32" s="5">
        <f t="shared" si="3"/>
        <v>0</v>
      </c>
      <c r="D32" s="5" t="str">
        <f t="shared" si="3"/>
        <v>เป้าหมาย</v>
      </c>
      <c r="E32" s="5" t="str">
        <f t="shared" si="3"/>
        <v>จำนวนเงินบริจาค (ล้านบาท)</v>
      </c>
    </row>
    <row r="33" spans="1:5" s="5" customFormat="1" x14ac:dyDescent="0.2">
      <c r="A33" s="5">
        <f t="shared" si="3"/>
        <v>0</v>
      </c>
      <c r="B33" s="5">
        <f t="shared" si="3"/>
        <v>0</v>
      </c>
      <c r="C33" s="5" t="s">
        <v>10</v>
      </c>
      <c r="D33" s="5" t="s">
        <v>11</v>
      </c>
      <c r="E33" s="5" t="s">
        <v>46</v>
      </c>
    </row>
    <row r="34" spans="1:5" s="5" customFormat="1" x14ac:dyDescent="0.2">
      <c r="A34" s="5">
        <f t="shared" si="3"/>
        <v>1</v>
      </c>
      <c r="B34" s="5" t="str">
        <f t="shared" si="3"/>
        <v>1) คณะครุศาสตร์</v>
      </c>
      <c r="C34" s="5" t="s">
        <v>47</v>
      </c>
      <c r="D34" s="5">
        <f t="shared" si="3"/>
        <v>500000</v>
      </c>
      <c r="E34" s="5">
        <f t="shared" si="3"/>
        <v>3300000</v>
      </c>
    </row>
    <row r="35" spans="1:5" s="5" customFormat="1" x14ac:dyDescent="0.2">
      <c r="A35" s="5">
        <f t="shared" si="3"/>
        <v>2</v>
      </c>
      <c r="B35" s="5" t="str">
        <f t="shared" si="3"/>
        <v>2) คณะวิทยาศาสตร์และเทคโนโลยี</v>
      </c>
      <c r="C35" s="5" t="s">
        <v>48</v>
      </c>
      <c r="D35" s="5">
        <f t="shared" si="3"/>
        <v>500000</v>
      </c>
      <c r="E35" s="5">
        <f t="shared" si="3"/>
        <v>30000</v>
      </c>
    </row>
    <row r="36" spans="1:5" s="5" customFormat="1" x14ac:dyDescent="0.2">
      <c r="A36" s="5">
        <f t="shared" si="3"/>
        <v>3</v>
      </c>
      <c r="B36" s="5" t="str">
        <f t="shared" si="3"/>
        <v>3) คณะมนุษยศาสตร์และสังคมศาสตร์</v>
      </c>
      <c r="C36" s="5" t="s">
        <v>49</v>
      </c>
      <c r="D36" s="5">
        <f t="shared" si="3"/>
        <v>500000</v>
      </c>
      <c r="E36" s="5" t="str">
        <f t="shared" si="3"/>
        <v>N/A</v>
      </c>
    </row>
    <row r="37" spans="1:5" s="5" customFormat="1" x14ac:dyDescent="0.2">
      <c r="A37" s="5">
        <f t="shared" si="3"/>
        <v>4</v>
      </c>
      <c r="B37" s="5" t="str">
        <f t="shared" si="3"/>
        <v>4) คณะวิทยาการจัดการ</v>
      </c>
      <c r="C37" s="5" t="s">
        <v>50</v>
      </c>
      <c r="D37" s="5">
        <f t="shared" si="3"/>
        <v>500000</v>
      </c>
      <c r="E37" s="5" t="str">
        <f t="shared" si="3"/>
        <v>N/A</v>
      </c>
    </row>
    <row r="38" spans="1:5" s="5" customFormat="1" x14ac:dyDescent="0.2">
      <c r="A38" s="5">
        <f t="shared" si="3"/>
        <v>5</v>
      </c>
      <c r="B38" s="5" t="str">
        <f t="shared" si="3"/>
        <v>5) คณะเทคโนโลยีอุตสาหกรรม</v>
      </c>
      <c r="C38" s="5" t="s">
        <v>51</v>
      </c>
      <c r="D38" s="5">
        <f t="shared" si="3"/>
        <v>500000</v>
      </c>
      <c r="E38" s="5">
        <f t="shared" si="3"/>
        <v>50000</v>
      </c>
    </row>
    <row r="39" spans="1:5" s="5" customFormat="1" x14ac:dyDescent="0.2">
      <c r="A39" s="5">
        <f t="shared" si="3"/>
        <v>6</v>
      </c>
      <c r="B39" s="5" t="str">
        <f t="shared" si="3"/>
        <v>6) คณะศิลปกรรมศาสตร์</v>
      </c>
      <c r="C39" s="5" t="s">
        <v>52</v>
      </c>
      <c r="D39" s="5">
        <f t="shared" si="3"/>
        <v>500000</v>
      </c>
      <c r="E39" s="5" t="str">
        <f t="shared" si="3"/>
        <v>N/A</v>
      </c>
    </row>
    <row r="40" spans="1:5" s="5" customFormat="1" x14ac:dyDescent="0.2">
      <c r="A40" s="5">
        <f t="shared" si="3"/>
        <v>7</v>
      </c>
      <c r="B40" s="5" t="str">
        <f t="shared" si="3"/>
        <v>7)  บัณฑิตวิทยาลัย</v>
      </c>
      <c r="C40" s="5" t="s">
        <v>53</v>
      </c>
      <c r="D40" s="5">
        <f t="shared" si="3"/>
        <v>500000</v>
      </c>
      <c r="E40" s="5" t="str">
        <f t="shared" si="3"/>
        <v>N/A</v>
      </c>
    </row>
    <row r="41" spans="1:5" s="5" customFormat="1" x14ac:dyDescent="0.2">
      <c r="A41" s="5">
        <f t="shared" si="3"/>
        <v>8</v>
      </c>
      <c r="B41" s="5" t="str">
        <f t="shared" si="3"/>
        <v>8)  วิทยาลัยนวัตกรรมและการจัดการ</v>
      </c>
      <c r="C41" s="5" t="s">
        <v>54</v>
      </c>
      <c r="D41" s="5">
        <f t="shared" si="3"/>
        <v>500000</v>
      </c>
      <c r="E41" s="5" t="str">
        <f t="shared" si="3"/>
        <v>N/A</v>
      </c>
    </row>
    <row r="42" spans="1:5" s="5" customFormat="1" x14ac:dyDescent="0.2">
      <c r="A42" s="5">
        <f t="shared" si="3"/>
        <v>9</v>
      </c>
      <c r="B42" s="5" t="str">
        <f t="shared" si="3"/>
        <v>9) วิทยาลัยพยาบาลและสุขภาพ</v>
      </c>
      <c r="C42" s="5" t="s">
        <v>55</v>
      </c>
      <c r="D42" s="5">
        <f t="shared" si="3"/>
        <v>500000</v>
      </c>
      <c r="E42" s="5" t="str">
        <f t="shared" si="3"/>
        <v>N/A</v>
      </c>
    </row>
    <row r="43" spans="1:5" s="5" customFormat="1" x14ac:dyDescent="0.2">
      <c r="A43" s="5">
        <f t="shared" si="3"/>
        <v>10</v>
      </c>
      <c r="B43" s="5" t="str">
        <f t="shared" si="3"/>
        <v>10) วิทยาลัยสหเวชศาสตร์</v>
      </c>
      <c r="C43" s="5" t="s">
        <v>56</v>
      </c>
      <c r="D43" s="5">
        <f t="shared" si="3"/>
        <v>500000</v>
      </c>
      <c r="E43" s="5" t="str">
        <f t="shared" si="3"/>
        <v>N/A</v>
      </c>
    </row>
    <row r="44" spans="1:5" s="5" customFormat="1" x14ac:dyDescent="0.2">
      <c r="A44" s="5">
        <f t="shared" si="3"/>
        <v>11</v>
      </c>
      <c r="B44" s="5" t="str">
        <f t="shared" si="3"/>
        <v xml:space="preserve">11) วิทยาลัยโลจิสติกส์และซัพพลายเชน </v>
      </c>
      <c r="C44" s="5" t="s">
        <v>57</v>
      </c>
      <c r="D44" s="5">
        <f t="shared" si="3"/>
        <v>500000</v>
      </c>
      <c r="E44" s="5">
        <f t="shared" si="3"/>
        <v>642000</v>
      </c>
    </row>
    <row r="45" spans="1:5" s="5" customFormat="1" x14ac:dyDescent="0.2">
      <c r="A45" s="5">
        <f t="shared" si="3"/>
        <v>12</v>
      </c>
      <c r="B45" s="5" t="str">
        <f t="shared" si="3"/>
        <v>12) วิทยาลัยสถาปัตยกรรมศาสตร์</v>
      </c>
      <c r="C45" s="5" t="s">
        <v>58</v>
      </c>
      <c r="D45" s="5">
        <f t="shared" si="3"/>
        <v>500000</v>
      </c>
      <c r="E45" s="5" t="str">
        <f t="shared" si="3"/>
        <v>N/A</v>
      </c>
    </row>
    <row r="46" spans="1:5" s="5" customFormat="1" x14ac:dyDescent="0.2">
      <c r="A46" s="5">
        <f t="shared" si="3"/>
        <v>13</v>
      </c>
      <c r="B46" s="5" t="str">
        <f t="shared" si="3"/>
        <v>13) วิทยาลัยการเมืองและการปกครอง</v>
      </c>
      <c r="C46" s="5" t="s">
        <v>59</v>
      </c>
      <c r="D46" s="5">
        <f t="shared" si="3"/>
        <v>500000</v>
      </c>
      <c r="E46" s="5" t="str">
        <f t="shared" si="3"/>
        <v>N/A</v>
      </c>
    </row>
    <row r="47" spans="1:5" s="5" customFormat="1" x14ac:dyDescent="0.2">
      <c r="A47" s="5">
        <f t="shared" si="3"/>
        <v>14</v>
      </c>
      <c r="B47" s="5" t="str">
        <f t="shared" si="3"/>
        <v>14) วิทยาลัยการจัดการอุตสาหกรรมบริการ</v>
      </c>
      <c r="C47" s="5" t="s">
        <v>60</v>
      </c>
      <c r="D47" s="5">
        <f t="shared" si="3"/>
        <v>500000</v>
      </c>
      <c r="E47" s="5" t="str">
        <f t="shared" si="3"/>
        <v>N/A</v>
      </c>
    </row>
    <row r="48" spans="1:5" s="5" customFormat="1" x14ac:dyDescent="0.2">
      <c r="A48" s="5">
        <f t="shared" ref="A48:E51" si="4">A20</f>
        <v>15</v>
      </c>
      <c r="B48" s="5" t="str">
        <f t="shared" si="4"/>
        <v>15) วิทยาลัยนิเทศศาสตร์</v>
      </c>
      <c r="C48" s="5" t="s">
        <v>61</v>
      </c>
      <c r="D48" s="5">
        <f t="shared" si="4"/>
        <v>500000</v>
      </c>
      <c r="E48" s="5" t="str">
        <f t="shared" si="4"/>
        <v>N/A</v>
      </c>
    </row>
    <row r="49" spans="1:5" s="5" customFormat="1" x14ac:dyDescent="0.2">
      <c r="A49" s="5">
        <f t="shared" si="4"/>
        <v>16</v>
      </c>
      <c r="B49" s="5" t="str">
        <f t="shared" si="4"/>
        <v>16) ศูนย์การศึกษา จ. อุดรธานี</v>
      </c>
      <c r="C49" s="5" t="s">
        <v>62</v>
      </c>
      <c r="D49" s="5">
        <f t="shared" si="4"/>
        <v>500000</v>
      </c>
      <c r="E49" s="5">
        <f t="shared" si="4"/>
        <v>3867500</v>
      </c>
    </row>
    <row r="50" spans="1:5" s="5" customFormat="1" x14ac:dyDescent="0.2">
      <c r="A50" s="5">
        <f t="shared" si="4"/>
        <v>17</v>
      </c>
      <c r="B50" s="5" t="str">
        <f t="shared" si="4"/>
        <v>17) สำนักงานอธิการบดี</v>
      </c>
      <c r="C50" s="5" t="s">
        <v>63</v>
      </c>
      <c r="D50" s="5">
        <f t="shared" si="4"/>
        <v>2000000</v>
      </c>
      <c r="E50" s="5">
        <f t="shared" si="4"/>
        <v>1860600</v>
      </c>
    </row>
    <row r="51" spans="1:5" s="5" customFormat="1" x14ac:dyDescent="0.2">
      <c r="A51" s="5" t="str">
        <f t="shared" si="4"/>
        <v>ระดับมหาวิทยาลัย</v>
      </c>
      <c r="B51" s="5">
        <f t="shared" si="4"/>
        <v>0</v>
      </c>
      <c r="C51" s="5" t="s">
        <v>34</v>
      </c>
      <c r="D51" s="5">
        <f t="shared" si="4"/>
        <v>10000000</v>
      </c>
      <c r="E51" s="5">
        <f t="shared" si="4"/>
        <v>9750100</v>
      </c>
    </row>
    <row r="52" spans="1:5" s="5" customFormat="1" x14ac:dyDescent="0.2"/>
    <row r="53" spans="1:5" s="5" customFormat="1" x14ac:dyDescent="0.2"/>
    <row r="54" spans="1:5" s="5" customFormat="1" x14ac:dyDescent="0.2"/>
    <row r="55" spans="1:5" s="5" customFormat="1" x14ac:dyDescent="0.2"/>
    <row r="56" spans="1:5" s="5" customFormat="1" x14ac:dyDescent="0.2"/>
    <row r="57" spans="1:5" s="5" customFormat="1" x14ac:dyDescent="0.2"/>
    <row r="58" spans="1:5" s="5" customFormat="1" x14ac:dyDescent="0.2"/>
    <row r="59" spans="1:5" s="5" customFormat="1" x14ac:dyDescent="0.2"/>
    <row r="60" spans="1:5" s="5" customFormat="1" x14ac:dyDescent="0.2"/>
    <row r="61" spans="1:5" s="5" customFormat="1" x14ac:dyDescent="0.2"/>
    <row r="62" spans="1:5" s="5" customFormat="1" x14ac:dyDescent="0.2"/>
    <row r="63" spans="1:5" s="5" customFormat="1" x14ac:dyDescent="0.2"/>
    <row r="64" spans="1:5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</sheetData>
  <mergeCells count="31">
    <mergeCell ref="A23:C23"/>
    <mergeCell ref="A25:B26"/>
    <mergeCell ref="C25:D26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G4:G5"/>
    <mergeCell ref="B6:C6"/>
    <mergeCell ref="B7:C7"/>
    <mergeCell ref="B8:C8"/>
    <mergeCell ref="B9:C9"/>
    <mergeCell ref="B10:C10"/>
    <mergeCell ref="A1:B1"/>
    <mergeCell ref="C1:E1"/>
    <mergeCell ref="F1:G1"/>
    <mergeCell ref="A2:B2"/>
    <mergeCell ref="F2:G2"/>
    <mergeCell ref="A4:A5"/>
    <mergeCell ref="B4:C5"/>
    <mergeCell ref="D4:D5"/>
    <mergeCell ref="E4:E5"/>
    <mergeCell ref="F4:F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2"/>
  <sheetViews>
    <sheetView zoomScale="60" zoomScaleNormal="60" workbookViewId="0">
      <selection activeCell="E16" sqref="E16"/>
    </sheetView>
  </sheetViews>
  <sheetFormatPr defaultColWidth="9" defaultRowHeight="24" x14ac:dyDescent="0.2"/>
  <cols>
    <col min="1" max="1" width="9" style="108"/>
    <col min="2" max="2" width="31.5" style="108" customWidth="1"/>
    <col min="3" max="3" width="43" style="108" customWidth="1"/>
    <col min="4" max="4" width="23" style="108" customWidth="1"/>
    <col min="5" max="5" width="21.25" style="108" customWidth="1"/>
    <col min="6" max="47" width="9" style="25"/>
    <col min="48" max="16384" width="9" style="108"/>
  </cols>
  <sheetData>
    <row r="1" spans="1:6" ht="30.75" x14ac:dyDescent="0.2">
      <c r="A1" s="59"/>
      <c r="B1" s="60" t="s">
        <v>64</v>
      </c>
      <c r="C1" s="61" t="s">
        <v>1</v>
      </c>
      <c r="D1" s="61"/>
      <c r="E1" s="62" t="s">
        <v>2</v>
      </c>
      <c r="F1" s="63"/>
    </row>
    <row r="2" spans="1:6" ht="30.75" x14ac:dyDescent="0.2">
      <c r="A2" s="64"/>
      <c r="B2" s="65" t="s">
        <v>3</v>
      </c>
      <c r="C2" s="66" t="s">
        <v>4</v>
      </c>
      <c r="D2" s="67"/>
      <c r="E2" s="68" t="s">
        <v>5</v>
      </c>
      <c r="F2" s="69"/>
    </row>
    <row r="3" spans="1:6" s="25" customFormat="1" x14ac:dyDescent="0.2">
      <c r="A3" s="64"/>
      <c r="B3" s="13" t="s">
        <v>6</v>
      </c>
      <c r="C3" s="13" t="s">
        <v>7</v>
      </c>
      <c r="D3" s="14" t="s">
        <v>8</v>
      </c>
      <c r="E3" s="14"/>
    </row>
    <row r="4" spans="1:6" s="25" customFormat="1" ht="48" x14ac:dyDescent="0.2">
      <c r="A4" s="70" t="s">
        <v>9</v>
      </c>
      <c r="B4" s="71" t="s">
        <v>65</v>
      </c>
      <c r="C4" s="71" t="s">
        <v>66</v>
      </c>
      <c r="D4" s="71" t="s">
        <v>46</v>
      </c>
      <c r="E4" s="71" t="s">
        <v>67</v>
      </c>
    </row>
    <row r="5" spans="1:6" s="25" customFormat="1" ht="24" customHeight="1" x14ac:dyDescent="0.2">
      <c r="A5" s="72" t="s">
        <v>16</v>
      </c>
      <c r="B5" s="73"/>
      <c r="C5" s="73"/>
      <c r="D5" s="73"/>
      <c r="E5" s="74"/>
    </row>
    <row r="6" spans="1:6" s="25" customFormat="1" ht="48" x14ac:dyDescent="0.2">
      <c r="A6" s="75">
        <v>1</v>
      </c>
      <c r="B6" s="76" t="s">
        <v>68</v>
      </c>
      <c r="C6" s="77" t="s">
        <v>69</v>
      </c>
      <c r="D6" s="78">
        <v>3300000</v>
      </c>
      <c r="E6" s="79" t="s">
        <v>70</v>
      </c>
    </row>
    <row r="7" spans="1:6" s="25" customFormat="1" x14ac:dyDescent="0.2">
      <c r="A7" s="80"/>
      <c r="B7" s="77"/>
      <c r="C7" s="77"/>
      <c r="D7" s="81"/>
      <c r="E7" s="81"/>
    </row>
    <row r="8" spans="1:6" s="25" customFormat="1" ht="27.75" x14ac:dyDescent="0.2">
      <c r="A8" s="82" t="s">
        <v>71</v>
      </c>
      <c r="B8" s="83"/>
      <c r="C8" s="84"/>
      <c r="D8" s="85">
        <f>SUM(D6:D7)</f>
        <v>3300000</v>
      </c>
      <c r="E8" s="86"/>
    </row>
    <row r="9" spans="1:6" s="25" customFormat="1" ht="24" customHeight="1" x14ac:dyDescent="0.2">
      <c r="A9" s="72" t="s">
        <v>18</v>
      </c>
      <c r="B9" s="73"/>
      <c r="C9" s="73"/>
      <c r="D9" s="73"/>
      <c r="E9" s="74"/>
    </row>
    <row r="10" spans="1:6" s="25" customFormat="1" ht="96" x14ac:dyDescent="0.2">
      <c r="A10" s="75">
        <v>1</v>
      </c>
      <c r="B10" s="80" t="s">
        <v>72</v>
      </c>
      <c r="C10" s="77" t="s">
        <v>73</v>
      </c>
      <c r="D10" s="81">
        <v>15000</v>
      </c>
      <c r="E10" s="87" t="s">
        <v>74</v>
      </c>
    </row>
    <row r="11" spans="1:6" s="25" customFormat="1" ht="96" x14ac:dyDescent="0.2">
      <c r="A11" s="75">
        <v>2</v>
      </c>
      <c r="B11" s="80" t="s">
        <v>75</v>
      </c>
      <c r="C11" s="77" t="s">
        <v>76</v>
      </c>
      <c r="D11" s="81">
        <v>15000</v>
      </c>
      <c r="E11" s="87" t="s">
        <v>77</v>
      </c>
    </row>
    <row r="12" spans="1:6" s="25" customFormat="1" x14ac:dyDescent="0.2">
      <c r="A12" s="80"/>
      <c r="B12" s="77"/>
      <c r="C12" s="77"/>
      <c r="D12" s="81"/>
      <c r="E12" s="81"/>
    </row>
    <row r="13" spans="1:6" s="25" customFormat="1" ht="27.75" x14ac:dyDescent="0.2">
      <c r="A13" s="82" t="s">
        <v>71</v>
      </c>
      <c r="B13" s="83"/>
      <c r="C13" s="84"/>
      <c r="D13" s="85">
        <f>SUM(D10:D12)</f>
        <v>30000</v>
      </c>
      <c r="E13" s="86"/>
    </row>
    <row r="14" spans="1:6" s="25" customFormat="1" ht="24" customHeight="1" x14ac:dyDescent="0.2">
      <c r="A14" s="72" t="s">
        <v>24</v>
      </c>
      <c r="B14" s="73"/>
      <c r="C14" s="73"/>
      <c r="D14" s="73"/>
      <c r="E14" s="74"/>
    </row>
    <row r="15" spans="1:6" s="25" customFormat="1" x14ac:dyDescent="0.2">
      <c r="A15" s="80"/>
      <c r="B15" s="77"/>
      <c r="C15" s="77"/>
      <c r="D15" s="81"/>
      <c r="E15" s="81"/>
    </row>
    <row r="16" spans="1:6" s="25" customFormat="1" ht="27.75" x14ac:dyDescent="0.2">
      <c r="A16" s="82" t="s">
        <v>71</v>
      </c>
      <c r="B16" s="83"/>
      <c r="C16" s="84"/>
      <c r="D16" s="85">
        <f>SUM(D15)</f>
        <v>0</v>
      </c>
      <c r="E16" s="86"/>
    </row>
    <row r="17" spans="1:5" s="25" customFormat="1" ht="24" customHeight="1" x14ac:dyDescent="0.2">
      <c r="A17" s="72" t="s">
        <v>26</v>
      </c>
      <c r="B17" s="73"/>
      <c r="C17" s="73"/>
      <c r="D17" s="73"/>
      <c r="E17" s="74"/>
    </row>
    <row r="18" spans="1:5" s="25" customFormat="1" x14ac:dyDescent="0.2">
      <c r="A18" s="80"/>
      <c r="B18" s="77"/>
      <c r="C18" s="77"/>
      <c r="D18" s="81"/>
      <c r="E18" s="81"/>
    </row>
    <row r="19" spans="1:5" s="25" customFormat="1" ht="27.75" x14ac:dyDescent="0.2">
      <c r="A19" s="82" t="s">
        <v>71</v>
      </c>
      <c r="B19" s="83"/>
      <c r="C19" s="84"/>
      <c r="D19" s="85">
        <f>SUM(D18)</f>
        <v>0</v>
      </c>
      <c r="E19" s="86"/>
    </row>
    <row r="20" spans="1:5" s="25" customFormat="1" ht="24" customHeight="1" x14ac:dyDescent="0.2">
      <c r="A20" s="72" t="s">
        <v>27</v>
      </c>
      <c r="B20" s="73"/>
      <c r="C20" s="73"/>
      <c r="D20" s="73"/>
      <c r="E20" s="74"/>
    </row>
    <row r="21" spans="1:5" s="25" customFormat="1" ht="48" x14ac:dyDescent="0.2">
      <c r="A21" s="75">
        <v>1</v>
      </c>
      <c r="B21" s="80" t="s">
        <v>78</v>
      </c>
      <c r="C21" s="77" t="s">
        <v>79</v>
      </c>
      <c r="D21" s="81">
        <v>5000</v>
      </c>
      <c r="E21" s="88" t="s">
        <v>80</v>
      </c>
    </row>
    <row r="22" spans="1:5" s="25" customFormat="1" ht="48" x14ac:dyDescent="0.2">
      <c r="A22" s="75">
        <v>2</v>
      </c>
      <c r="B22" s="80" t="s">
        <v>81</v>
      </c>
      <c r="C22" s="77" t="s">
        <v>79</v>
      </c>
      <c r="D22" s="81">
        <v>25000</v>
      </c>
      <c r="E22" s="88" t="s">
        <v>82</v>
      </c>
    </row>
    <row r="23" spans="1:5" s="25" customFormat="1" ht="48" x14ac:dyDescent="0.2">
      <c r="A23" s="75">
        <v>3</v>
      </c>
      <c r="B23" s="80" t="s">
        <v>83</v>
      </c>
      <c r="C23" s="77" t="s">
        <v>79</v>
      </c>
      <c r="D23" s="81">
        <v>5000</v>
      </c>
      <c r="E23" s="88" t="s">
        <v>82</v>
      </c>
    </row>
    <row r="24" spans="1:5" s="25" customFormat="1" ht="48" x14ac:dyDescent="0.2">
      <c r="A24" s="75">
        <v>4</v>
      </c>
      <c r="B24" s="80" t="s">
        <v>84</v>
      </c>
      <c r="C24" s="77" t="s">
        <v>79</v>
      </c>
      <c r="D24" s="81">
        <v>5000</v>
      </c>
      <c r="E24" s="88" t="s">
        <v>85</v>
      </c>
    </row>
    <row r="25" spans="1:5" s="25" customFormat="1" ht="48" x14ac:dyDescent="0.2">
      <c r="A25" s="75">
        <v>5</v>
      </c>
      <c r="B25" s="80" t="s">
        <v>86</v>
      </c>
      <c r="C25" s="77" t="s">
        <v>79</v>
      </c>
      <c r="D25" s="81">
        <v>10000</v>
      </c>
      <c r="E25" s="88" t="s">
        <v>87</v>
      </c>
    </row>
    <row r="26" spans="1:5" s="25" customFormat="1" x14ac:dyDescent="0.2">
      <c r="A26" s="80"/>
      <c r="B26" s="77"/>
      <c r="C26" s="77"/>
      <c r="D26" s="81">
        <f>SUM(D21:D25)</f>
        <v>50000</v>
      </c>
      <c r="E26" s="81"/>
    </row>
    <row r="27" spans="1:5" s="25" customFormat="1" ht="27.75" x14ac:dyDescent="0.2">
      <c r="A27" s="82" t="s">
        <v>71</v>
      </c>
      <c r="B27" s="83"/>
      <c r="C27" s="84"/>
      <c r="D27" s="85">
        <f>SUM(D26)</f>
        <v>50000</v>
      </c>
      <c r="E27" s="86"/>
    </row>
    <row r="28" spans="1:5" s="25" customFormat="1" ht="24" customHeight="1" x14ac:dyDescent="0.2">
      <c r="A28" s="72" t="s">
        <v>29</v>
      </c>
      <c r="B28" s="73"/>
      <c r="C28" s="73"/>
      <c r="D28" s="73"/>
      <c r="E28" s="74"/>
    </row>
    <row r="29" spans="1:5" s="25" customFormat="1" x14ac:dyDescent="0.2">
      <c r="A29" s="80"/>
      <c r="B29" s="77"/>
      <c r="C29" s="77"/>
      <c r="D29" s="81"/>
      <c r="E29" s="81"/>
    </row>
    <row r="30" spans="1:5" s="25" customFormat="1" ht="27.75" x14ac:dyDescent="0.2">
      <c r="A30" s="82" t="s">
        <v>71</v>
      </c>
      <c r="B30" s="83"/>
      <c r="C30" s="84"/>
      <c r="D30" s="85">
        <f>SUM(D29)</f>
        <v>0</v>
      </c>
      <c r="E30" s="86"/>
    </row>
    <row r="31" spans="1:5" s="25" customFormat="1" ht="24" customHeight="1" x14ac:dyDescent="0.2">
      <c r="A31" s="72" t="s">
        <v>30</v>
      </c>
      <c r="B31" s="73"/>
      <c r="C31" s="73"/>
      <c r="D31" s="73"/>
      <c r="E31" s="74"/>
    </row>
    <row r="32" spans="1:5" s="25" customFormat="1" x14ac:dyDescent="0.2">
      <c r="A32" s="80"/>
      <c r="B32" s="77"/>
      <c r="C32" s="77"/>
      <c r="D32" s="81"/>
      <c r="E32" s="81"/>
    </row>
    <row r="33" spans="1:5" s="25" customFormat="1" ht="27.75" x14ac:dyDescent="0.2">
      <c r="A33" s="82" t="s">
        <v>71</v>
      </c>
      <c r="B33" s="83"/>
      <c r="C33" s="84"/>
      <c r="D33" s="85">
        <f>SUM(D32)</f>
        <v>0</v>
      </c>
      <c r="E33" s="86"/>
    </row>
    <row r="34" spans="1:5" s="25" customFormat="1" ht="24" customHeight="1" x14ac:dyDescent="0.2">
      <c r="A34" s="72" t="s">
        <v>31</v>
      </c>
      <c r="B34" s="73"/>
      <c r="C34" s="73"/>
      <c r="D34" s="73"/>
      <c r="E34" s="74"/>
    </row>
    <row r="35" spans="1:5" s="25" customFormat="1" x14ac:dyDescent="0.2">
      <c r="A35" s="80"/>
      <c r="B35" s="77"/>
      <c r="C35" s="77"/>
      <c r="D35" s="81"/>
      <c r="E35" s="81"/>
    </row>
    <row r="36" spans="1:5" s="25" customFormat="1" ht="27.75" x14ac:dyDescent="0.2">
      <c r="A36" s="82" t="s">
        <v>71</v>
      </c>
      <c r="B36" s="83"/>
      <c r="C36" s="84"/>
      <c r="D36" s="85">
        <f>SUM(D35)</f>
        <v>0</v>
      </c>
      <c r="E36" s="86"/>
    </row>
    <row r="37" spans="1:5" s="25" customFormat="1" ht="24" customHeight="1" x14ac:dyDescent="0.2">
      <c r="A37" s="72" t="s">
        <v>32</v>
      </c>
      <c r="B37" s="73"/>
      <c r="C37" s="73"/>
      <c r="D37" s="73"/>
      <c r="E37" s="74"/>
    </row>
    <row r="38" spans="1:5" s="25" customFormat="1" x14ac:dyDescent="0.2">
      <c r="A38" s="80"/>
      <c r="B38" s="77"/>
      <c r="C38" s="77"/>
      <c r="D38" s="81"/>
      <c r="E38" s="81"/>
    </row>
    <row r="39" spans="1:5" s="25" customFormat="1" ht="27.75" x14ac:dyDescent="0.2">
      <c r="A39" s="82" t="s">
        <v>71</v>
      </c>
      <c r="B39" s="83"/>
      <c r="C39" s="84"/>
      <c r="D39" s="85">
        <f>SUM(D38)</f>
        <v>0</v>
      </c>
      <c r="E39" s="86"/>
    </row>
    <row r="40" spans="1:5" s="25" customFormat="1" ht="24" customHeight="1" x14ac:dyDescent="0.2">
      <c r="A40" s="72" t="s">
        <v>33</v>
      </c>
      <c r="B40" s="73"/>
      <c r="C40" s="73"/>
      <c r="D40" s="73"/>
      <c r="E40" s="74"/>
    </row>
    <row r="41" spans="1:5" s="25" customFormat="1" x14ac:dyDescent="0.2">
      <c r="A41" s="80"/>
      <c r="B41" s="77"/>
      <c r="C41" s="77"/>
      <c r="D41" s="81"/>
      <c r="E41" s="81"/>
    </row>
    <row r="42" spans="1:5" s="25" customFormat="1" ht="27.75" x14ac:dyDescent="0.2">
      <c r="A42" s="82" t="s">
        <v>71</v>
      </c>
      <c r="B42" s="83"/>
      <c r="C42" s="84"/>
      <c r="D42" s="85">
        <f>SUM(D41)</f>
        <v>0</v>
      </c>
      <c r="E42" s="86"/>
    </row>
    <row r="43" spans="1:5" s="25" customFormat="1" ht="24" customHeight="1" x14ac:dyDescent="0.2">
      <c r="A43" s="72" t="s">
        <v>35</v>
      </c>
      <c r="B43" s="73"/>
      <c r="C43" s="73"/>
      <c r="D43" s="73"/>
      <c r="E43" s="74"/>
    </row>
    <row r="44" spans="1:5" s="25" customFormat="1" ht="29.25" customHeight="1" x14ac:dyDescent="0.2">
      <c r="A44" s="76">
        <v>1</v>
      </c>
      <c r="B44" s="77" t="s">
        <v>88</v>
      </c>
      <c r="C44" s="77" t="s">
        <v>89</v>
      </c>
      <c r="D44" s="89">
        <v>45000</v>
      </c>
      <c r="E44" s="90">
        <v>242705</v>
      </c>
    </row>
    <row r="45" spans="1:5" s="25" customFormat="1" ht="29.25" customHeight="1" x14ac:dyDescent="0.2">
      <c r="A45" s="76">
        <v>2</v>
      </c>
      <c r="B45" s="77" t="s">
        <v>90</v>
      </c>
      <c r="C45" s="77" t="s">
        <v>91</v>
      </c>
      <c r="D45" s="89">
        <v>40000</v>
      </c>
      <c r="E45" s="90">
        <v>242705</v>
      </c>
    </row>
    <row r="46" spans="1:5" s="25" customFormat="1" ht="29.25" customHeight="1" x14ac:dyDescent="0.2">
      <c r="A46" s="76">
        <v>3</v>
      </c>
      <c r="B46" s="77" t="s">
        <v>92</v>
      </c>
      <c r="C46" s="77" t="s">
        <v>92</v>
      </c>
      <c r="D46" s="89">
        <v>24000</v>
      </c>
      <c r="E46" s="89" t="s">
        <v>93</v>
      </c>
    </row>
    <row r="47" spans="1:5" s="25" customFormat="1" ht="65.25" customHeight="1" x14ac:dyDescent="0.2">
      <c r="A47" s="76">
        <v>4</v>
      </c>
      <c r="B47" s="77" t="s">
        <v>94</v>
      </c>
      <c r="C47" s="77" t="s">
        <v>94</v>
      </c>
      <c r="D47" s="89">
        <v>15000</v>
      </c>
      <c r="E47" s="89" t="s">
        <v>93</v>
      </c>
    </row>
    <row r="48" spans="1:5" s="25" customFormat="1" ht="29.25" customHeight="1" x14ac:dyDescent="0.2">
      <c r="A48" s="76">
        <v>5</v>
      </c>
      <c r="B48" s="77" t="s">
        <v>95</v>
      </c>
      <c r="C48" s="77" t="s">
        <v>96</v>
      </c>
      <c r="D48" s="89">
        <v>15000</v>
      </c>
      <c r="E48" s="89" t="s">
        <v>93</v>
      </c>
    </row>
    <row r="49" spans="1:5" s="25" customFormat="1" ht="29.25" customHeight="1" x14ac:dyDescent="0.2">
      <c r="A49" s="76">
        <v>6</v>
      </c>
      <c r="B49" s="77" t="s">
        <v>97</v>
      </c>
      <c r="C49" s="77" t="s">
        <v>98</v>
      </c>
      <c r="D49" s="89">
        <v>36000</v>
      </c>
      <c r="E49" s="90">
        <v>242705</v>
      </c>
    </row>
    <row r="50" spans="1:5" s="25" customFormat="1" ht="29.25" customHeight="1" x14ac:dyDescent="0.2">
      <c r="A50" s="76">
        <v>7</v>
      </c>
      <c r="B50" s="77" t="s">
        <v>99</v>
      </c>
      <c r="C50" s="77" t="s">
        <v>98</v>
      </c>
      <c r="D50" s="89">
        <v>18000</v>
      </c>
      <c r="E50" s="90">
        <v>242705</v>
      </c>
    </row>
    <row r="51" spans="1:5" s="25" customFormat="1" ht="29.25" customHeight="1" x14ac:dyDescent="0.2">
      <c r="A51" s="76">
        <v>8</v>
      </c>
      <c r="B51" s="77" t="s">
        <v>100</v>
      </c>
      <c r="C51" s="77" t="s">
        <v>98</v>
      </c>
      <c r="D51" s="89">
        <v>36000</v>
      </c>
      <c r="E51" s="90">
        <v>242705</v>
      </c>
    </row>
    <row r="52" spans="1:5" s="25" customFormat="1" ht="29.25" customHeight="1" x14ac:dyDescent="0.2">
      <c r="A52" s="76">
        <v>9</v>
      </c>
      <c r="B52" s="77" t="s">
        <v>101</v>
      </c>
      <c r="C52" s="77" t="s">
        <v>98</v>
      </c>
      <c r="D52" s="89">
        <v>18000</v>
      </c>
      <c r="E52" s="90">
        <v>242705</v>
      </c>
    </row>
    <row r="53" spans="1:5" s="25" customFormat="1" ht="29.25" customHeight="1" x14ac:dyDescent="0.2">
      <c r="A53" s="76">
        <v>10</v>
      </c>
      <c r="B53" s="77" t="s">
        <v>102</v>
      </c>
      <c r="C53" s="77" t="s">
        <v>98</v>
      </c>
      <c r="D53" s="89">
        <v>18000</v>
      </c>
      <c r="E53" s="90">
        <v>242705</v>
      </c>
    </row>
    <row r="54" spans="1:5" s="25" customFormat="1" ht="29.25" customHeight="1" x14ac:dyDescent="0.2">
      <c r="A54" s="76">
        <v>11</v>
      </c>
      <c r="B54" s="77" t="s">
        <v>103</v>
      </c>
      <c r="C54" s="77" t="s">
        <v>103</v>
      </c>
      <c r="D54" s="89">
        <v>377000</v>
      </c>
      <c r="E54" s="89" t="s">
        <v>104</v>
      </c>
    </row>
    <row r="55" spans="1:5" s="25" customFormat="1" x14ac:dyDescent="0.2">
      <c r="A55" s="80"/>
      <c r="B55" s="77"/>
      <c r="C55" s="77"/>
      <c r="D55" s="81"/>
      <c r="E55" s="81"/>
    </row>
    <row r="56" spans="1:5" s="25" customFormat="1" ht="27.75" x14ac:dyDescent="0.2">
      <c r="A56" s="82" t="s">
        <v>71</v>
      </c>
      <c r="B56" s="83"/>
      <c r="C56" s="84"/>
      <c r="D56" s="85">
        <f>SUM(D44:D55)</f>
        <v>642000</v>
      </c>
      <c r="E56" s="86"/>
    </row>
    <row r="57" spans="1:5" s="25" customFormat="1" ht="24" customHeight="1" x14ac:dyDescent="0.2">
      <c r="A57" s="91" t="s">
        <v>36</v>
      </c>
      <c r="B57" s="92"/>
      <c r="C57" s="92"/>
      <c r="D57" s="92"/>
      <c r="E57" s="93"/>
    </row>
    <row r="58" spans="1:5" s="25" customFormat="1" x14ac:dyDescent="0.2">
      <c r="A58" s="80"/>
      <c r="B58" s="77"/>
      <c r="C58" s="77"/>
      <c r="D58" s="81"/>
      <c r="E58" s="81"/>
    </row>
    <row r="59" spans="1:5" s="25" customFormat="1" ht="27.75" x14ac:dyDescent="0.2">
      <c r="A59" s="82" t="s">
        <v>71</v>
      </c>
      <c r="B59" s="83"/>
      <c r="C59" s="84"/>
      <c r="D59" s="85">
        <f>SUM(D58)</f>
        <v>0</v>
      </c>
      <c r="E59" s="86"/>
    </row>
    <row r="60" spans="1:5" s="25" customFormat="1" ht="24" customHeight="1" x14ac:dyDescent="0.2">
      <c r="A60" s="72" t="s">
        <v>37</v>
      </c>
      <c r="B60" s="73"/>
      <c r="C60" s="73"/>
      <c r="D60" s="73"/>
      <c r="E60" s="74"/>
    </row>
    <row r="61" spans="1:5" s="25" customFormat="1" x14ac:dyDescent="0.2">
      <c r="A61" s="80"/>
      <c r="B61" s="77"/>
      <c r="C61" s="77"/>
      <c r="D61" s="81"/>
      <c r="E61" s="81"/>
    </row>
    <row r="62" spans="1:5" s="25" customFormat="1" ht="27.75" x14ac:dyDescent="0.2">
      <c r="A62" s="82" t="s">
        <v>71</v>
      </c>
      <c r="B62" s="83"/>
      <c r="C62" s="84"/>
      <c r="D62" s="85">
        <f>SUM(D61)</f>
        <v>0</v>
      </c>
      <c r="E62" s="86"/>
    </row>
    <row r="63" spans="1:5" s="25" customFormat="1" ht="24" customHeight="1" x14ac:dyDescent="0.2">
      <c r="A63" s="72" t="s">
        <v>38</v>
      </c>
      <c r="B63" s="73"/>
      <c r="C63" s="73"/>
      <c r="D63" s="73"/>
      <c r="E63" s="74"/>
    </row>
    <row r="64" spans="1:5" s="25" customFormat="1" x14ac:dyDescent="0.2">
      <c r="A64" s="80"/>
      <c r="B64" s="77"/>
      <c r="C64" s="77"/>
      <c r="D64" s="81"/>
      <c r="E64" s="81"/>
    </row>
    <row r="65" spans="1:5" s="25" customFormat="1" ht="27.75" x14ac:dyDescent="0.2">
      <c r="A65" s="82" t="s">
        <v>71</v>
      </c>
      <c r="B65" s="83"/>
      <c r="C65" s="84"/>
      <c r="D65" s="85">
        <f>SUM(D64)</f>
        <v>0</v>
      </c>
      <c r="E65" s="86"/>
    </row>
    <row r="66" spans="1:5" s="25" customFormat="1" ht="24" customHeight="1" x14ac:dyDescent="0.2">
      <c r="A66" s="72" t="s">
        <v>39</v>
      </c>
      <c r="B66" s="73"/>
      <c r="C66" s="73"/>
      <c r="D66" s="73"/>
      <c r="E66" s="74"/>
    </row>
    <row r="67" spans="1:5" s="25" customFormat="1" x14ac:dyDescent="0.2">
      <c r="A67" s="80"/>
      <c r="B67" s="77"/>
      <c r="C67" s="77"/>
      <c r="D67" s="81"/>
      <c r="E67" s="81"/>
    </row>
    <row r="68" spans="1:5" s="25" customFormat="1" ht="27.75" x14ac:dyDescent="0.2">
      <c r="A68" s="82" t="s">
        <v>71</v>
      </c>
      <c r="B68" s="83"/>
      <c r="C68" s="84"/>
      <c r="D68" s="85">
        <f>SUM(D67)</f>
        <v>0</v>
      </c>
      <c r="E68" s="86"/>
    </row>
    <row r="69" spans="1:5" s="25" customFormat="1" ht="24" customHeight="1" x14ac:dyDescent="0.2">
      <c r="A69" s="72" t="s">
        <v>40</v>
      </c>
      <c r="B69" s="73"/>
      <c r="C69" s="73"/>
      <c r="D69" s="73"/>
      <c r="E69" s="74"/>
    </row>
    <row r="70" spans="1:5" s="25" customFormat="1" ht="96" x14ac:dyDescent="0.2">
      <c r="A70" s="75">
        <v>1</v>
      </c>
      <c r="B70" s="77" t="s">
        <v>105</v>
      </c>
      <c r="C70" s="77" t="s">
        <v>106</v>
      </c>
      <c r="D70" s="81">
        <v>3867500</v>
      </c>
      <c r="E70" s="94">
        <v>23623</v>
      </c>
    </row>
    <row r="71" spans="1:5" s="25" customFormat="1" ht="27.75" x14ac:dyDescent="0.2">
      <c r="A71" s="82" t="s">
        <v>71</v>
      </c>
      <c r="B71" s="83"/>
      <c r="C71" s="84"/>
      <c r="D71" s="85">
        <f>SUM(D70)</f>
        <v>3867500</v>
      </c>
      <c r="E71" s="86"/>
    </row>
    <row r="72" spans="1:5" s="25" customFormat="1" ht="24" customHeight="1" x14ac:dyDescent="0.2">
      <c r="A72" s="72" t="s">
        <v>41</v>
      </c>
      <c r="B72" s="73"/>
      <c r="C72" s="73"/>
      <c r="D72" s="73"/>
      <c r="E72" s="74"/>
    </row>
    <row r="73" spans="1:5" s="25" customFormat="1" x14ac:dyDescent="0.2">
      <c r="A73" s="95">
        <v>1</v>
      </c>
      <c r="B73" s="96" t="s">
        <v>107</v>
      </c>
      <c r="C73" s="97" t="s">
        <v>108</v>
      </c>
      <c r="D73" s="98">
        <v>1000</v>
      </c>
      <c r="E73" s="99">
        <v>242870</v>
      </c>
    </row>
    <row r="74" spans="1:5" s="25" customFormat="1" x14ac:dyDescent="0.2">
      <c r="A74" s="95">
        <v>2</v>
      </c>
      <c r="B74" s="96" t="s">
        <v>109</v>
      </c>
      <c r="C74" s="97" t="s">
        <v>108</v>
      </c>
      <c r="D74" s="98">
        <v>10000</v>
      </c>
      <c r="E74" s="99">
        <v>242870</v>
      </c>
    </row>
    <row r="75" spans="1:5" s="25" customFormat="1" x14ac:dyDescent="0.2">
      <c r="A75" s="75">
        <v>3</v>
      </c>
      <c r="B75" s="77" t="s">
        <v>110</v>
      </c>
      <c r="C75" s="77" t="s">
        <v>96</v>
      </c>
      <c r="D75" s="98">
        <v>322600</v>
      </c>
      <c r="E75" s="100">
        <v>242807</v>
      </c>
    </row>
    <row r="76" spans="1:5" s="25" customFormat="1" x14ac:dyDescent="0.2">
      <c r="A76" s="75">
        <v>4</v>
      </c>
      <c r="B76" s="77" t="s">
        <v>111</v>
      </c>
      <c r="C76" s="77" t="s">
        <v>96</v>
      </c>
      <c r="D76" s="98">
        <v>160000</v>
      </c>
      <c r="E76" s="100">
        <v>242808</v>
      </c>
    </row>
    <row r="77" spans="1:5" s="25" customFormat="1" x14ac:dyDescent="0.2">
      <c r="A77" s="75">
        <v>5</v>
      </c>
      <c r="B77" s="77" t="s">
        <v>112</v>
      </c>
      <c r="C77" s="77" t="s">
        <v>96</v>
      </c>
      <c r="D77" s="98">
        <v>10000</v>
      </c>
      <c r="E77" s="100">
        <v>242810</v>
      </c>
    </row>
    <row r="78" spans="1:5" s="25" customFormat="1" ht="48" x14ac:dyDescent="0.2">
      <c r="A78" s="75">
        <v>6</v>
      </c>
      <c r="B78" s="77" t="s">
        <v>113</v>
      </c>
      <c r="C78" s="77" t="s">
        <v>96</v>
      </c>
      <c r="D78" s="98">
        <v>32000</v>
      </c>
      <c r="E78" s="101">
        <v>242810</v>
      </c>
    </row>
    <row r="79" spans="1:5" s="25" customFormat="1" x14ac:dyDescent="0.2">
      <c r="A79" s="102">
        <v>7</v>
      </c>
      <c r="B79" s="103" t="s">
        <v>114</v>
      </c>
      <c r="C79" s="77" t="s">
        <v>115</v>
      </c>
      <c r="D79" s="98">
        <v>137500</v>
      </c>
      <c r="E79" s="100">
        <v>242816</v>
      </c>
    </row>
    <row r="80" spans="1:5" s="25" customFormat="1" x14ac:dyDescent="0.2">
      <c r="A80" s="104"/>
      <c r="B80" s="105"/>
      <c r="C80" s="77" t="s">
        <v>116</v>
      </c>
      <c r="D80" s="98">
        <v>55000</v>
      </c>
      <c r="E80" s="100">
        <v>242816</v>
      </c>
    </row>
    <row r="81" spans="1:5" s="25" customFormat="1" ht="48" x14ac:dyDescent="0.2">
      <c r="A81" s="104"/>
      <c r="B81" s="105"/>
      <c r="C81" s="77" t="s">
        <v>117</v>
      </c>
      <c r="D81" s="98">
        <v>137500</v>
      </c>
      <c r="E81" s="100">
        <v>242822</v>
      </c>
    </row>
    <row r="82" spans="1:5" s="25" customFormat="1" ht="48" x14ac:dyDescent="0.2">
      <c r="A82" s="104"/>
      <c r="B82" s="105"/>
      <c r="C82" s="77" t="s">
        <v>118</v>
      </c>
      <c r="D82" s="98">
        <v>140000</v>
      </c>
      <c r="E82" s="100">
        <v>242822</v>
      </c>
    </row>
    <row r="83" spans="1:5" s="25" customFormat="1" x14ac:dyDescent="0.2">
      <c r="A83" s="106"/>
      <c r="B83" s="107"/>
      <c r="C83" s="77" t="s">
        <v>119</v>
      </c>
      <c r="D83" s="98">
        <v>120000</v>
      </c>
      <c r="E83" s="100">
        <v>242824</v>
      </c>
    </row>
    <row r="84" spans="1:5" s="25" customFormat="1" ht="48" x14ac:dyDescent="0.2">
      <c r="A84" s="75">
        <v>8</v>
      </c>
      <c r="B84" s="77" t="s">
        <v>120</v>
      </c>
      <c r="C84" s="77" t="s">
        <v>120</v>
      </c>
      <c r="D84" s="98">
        <v>16000</v>
      </c>
      <c r="E84" s="100">
        <v>242830</v>
      </c>
    </row>
    <row r="85" spans="1:5" s="25" customFormat="1" x14ac:dyDescent="0.2">
      <c r="A85" s="75">
        <v>9</v>
      </c>
      <c r="B85" s="77" t="s">
        <v>121</v>
      </c>
      <c r="C85" s="77" t="s">
        <v>96</v>
      </c>
      <c r="D85" s="98">
        <v>250000</v>
      </c>
      <c r="E85" s="100">
        <v>242830</v>
      </c>
    </row>
    <row r="86" spans="1:5" s="25" customFormat="1" ht="48" x14ac:dyDescent="0.2">
      <c r="A86" s="75">
        <v>10</v>
      </c>
      <c r="B86" s="77" t="s">
        <v>122</v>
      </c>
      <c r="C86" s="77" t="s">
        <v>96</v>
      </c>
      <c r="D86" s="98">
        <v>8000</v>
      </c>
      <c r="E86" s="100">
        <v>242835</v>
      </c>
    </row>
    <row r="87" spans="1:5" s="25" customFormat="1" x14ac:dyDescent="0.2">
      <c r="A87" s="75">
        <v>11</v>
      </c>
      <c r="B87" s="77" t="s">
        <v>123</v>
      </c>
      <c r="C87" s="77" t="s">
        <v>96</v>
      </c>
      <c r="D87" s="98">
        <v>266000</v>
      </c>
      <c r="E87" s="100">
        <v>242851</v>
      </c>
    </row>
    <row r="88" spans="1:5" s="25" customFormat="1" x14ac:dyDescent="0.2">
      <c r="A88" s="75">
        <v>12</v>
      </c>
      <c r="B88" s="77" t="s">
        <v>124</v>
      </c>
      <c r="C88" s="77" t="s">
        <v>96</v>
      </c>
      <c r="D88" s="98">
        <v>160000</v>
      </c>
      <c r="E88" s="100">
        <v>242859</v>
      </c>
    </row>
    <row r="89" spans="1:5" s="25" customFormat="1" x14ac:dyDescent="0.2">
      <c r="A89" s="75">
        <v>13</v>
      </c>
      <c r="B89" s="77" t="s">
        <v>125</v>
      </c>
      <c r="C89" s="77" t="s">
        <v>96</v>
      </c>
      <c r="D89" s="98">
        <v>15000</v>
      </c>
      <c r="E89" s="100">
        <v>242864</v>
      </c>
    </row>
    <row r="90" spans="1:5" s="25" customFormat="1" ht="48" x14ac:dyDescent="0.2">
      <c r="A90" s="75">
        <v>14</v>
      </c>
      <c r="B90" s="77" t="s">
        <v>126</v>
      </c>
      <c r="C90" s="77" t="s">
        <v>96</v>
      </c>
      <c r="D90" s="98">
        <v>20000</v>
      </c>
      <c r="E90" s="100">
        <v>242870</v>
      </c>
    </row>
    <row r="91" spans="1:5" s="25" customFormat="1" ht="27.75" x14ac:dyDescent="0.2">
      <c r="A91" s="82" t="s">
        <v>71</v>
      </c>
      <c r="B91" s="83"/>
      <c r="C91" s="84"/>
      <c r="D91" s="85">
        <f>SUM(D73:D90)</f>
        <v>1860600</v>
      </c>
      <c r="E91" s="86"/>
    </row>
    <row r="92" spans="1:5" ht="27.75" x14ac:dyDescent="0.2">
      <c r="A92" s="82" t="s">
        <v>127</v>
      </c>
      <c r="B92" s="83"/>
      <c r="C92" s="84"/>
      <c r="D92" s="85">
        <f>SUM(D91+D71+D68+D65+D62+D59+D56+D42+D39+D36+D33+D30+D27+D19+D16+D13+D8)</f>
        <v>9750100</v>
      </c>
      <c r="E92" s="86"/>
    </row>
  </sheetData>
  <mergeCells count="39">
    <mergeCell ref="A91:C91"/>
    <mergeCell ref="A92:C92"/>
    <mergeCell ref="A66:E66"/>
    <mergeCell ref="A68:C68"/>
    <mergeCell ref="A69:E69"/>
    <mergeCell ref="A71:C71"/>
    <mergeCell ref="A72:E72"/>
    <mergeCell ref="A79:A83"/>
    <mergeCell ref="B79:B83"/>
    <mergeCell ref="A57:E57"/>
    <mergeCell ref="A59:C59"/>
    <mergeCell ref="A60:E60"/>
    <mergeCell ref="A62:C62"/>
    <mergeCell ref="A63:E63"/>
    <mergeCell ref="A65:C65"/>
    <mergeCell ref="A37:E37"/>
    <mergeCell ref="A39:C39"/>
    <mergeCell ref="A40:E40"/>
    <mergeCell ref="A42:C42"/>
    <mergeCell ref="A43:E43"/>
    <mergeCell ref="A56:C56"/>
    <mergeCell ref="A28:E28"/>
    <mergeCell ref="A30:C30"/>
    <mergeCell ref="A31:E31"/>
    <mergeCell ref="A33:C33"/>
    <mergeCell ref="A34:E34"/>
    <mergeCell ref="A36:C36"/>
    <mergeCell ref="A14:E14"/>
    <mergeCell ref="A16:C16"/>
    <mergeCell ref="A17:E17"/>
    <mergeCell ref="A19:C19"/>
    <mergeCell ref="A20:E20"/>
    <mergeCell ref="A27:C27"/>
    <mergeCell ref="A1:A3"/>
    <mergeCell ref="C1:D1"/>
    <mergeCell ref="A5:E5"/>
    <mergeCell ref="A8:C8"/>
    <mergeCell ref="A9:E9"/>
    <mergeCell ref="A13:C1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2.6.3</vt:lpstr>
      <vt:lpstr>รายละเอียด 2.6.3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2022-01-11T09:25:29Z</dcterms:created>
  <dcterms:modified xsi:type="dcterms:W3CDTF">2022-01-11T09:25:40Z</dcterms:modified>
</cp:coreProperties>
</file>