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2" l="1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K27" i="1"/>
  <c r="E27" i="1"/>
  <c r="D27" i="1"/>
  <c r="B27" i="1"/>
  <c r="A27" i="1"/>
  <c r="Q26" i="1"/>
  <c r="N26" i="1"/>
  <c r="M26" i="1"/>
  <c r="L26" i="1"/>
  <c r="I26" i="1"/>
  <c r="H26" i="1"/>
  <c r="G26" i="1"/>
  <c r="F26" i="1"/>
  <c r="E26" i="1"/>
  <c r="D26" i="1"/>
  <c r="B26" i="1"/>
  <c r="A26" i="1"/>
  <c r="M25" i="1"/>
  <c r="H25" i="1"/>
  <c r="G25" i="1"/>
  <c r="F25" i="1"/>
  <c r="E25" i="1"/>
  <c r="D25" i="1"/>
  <c r="B25" i="1"/>
  <c r="A25" i="1"/>
  <c r="N24" i="1"/>
  <c r="K24" i="1"/>
  <c r="H24" i="1"/>
  <c r="G24" i="1"/>
  <c r="F24" i="1"/>
  <c r="E24" i="1"/>
  <c r="D24" i="1"/>
  <c r="B24" i="1"/>
  <c r="A24" i="1"/>
  <c r="M23" i="1"/>
  <c r="L23" i="1"/>
  <c r="H23" i="1"/>
  <c r="G23" i="1"/>
  <c r="F23" i="1"/>
  <c r="E23" i="1"/>
  <c r="D23" i="1"/>
  <c r="B23" i="1"/>
  <c r="A23" i="1"/>
  <c r="Q22" i="1"/>
  <c r="M22" i="1"/>
  <c r="J22" i="1"/>
  <c r="I22" i="1"/>
  <c r="H22" i="1"/>
  <c r="G22" i="1"/>
  <c r="F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K11" i="1"/>
  <c r="G11" i="1"/>
  <c r="G27" i="1" s="1"/>
  <c r="F11" i="1"/>
  <c r="L11" i="1" s="1"/>
  <c r="L27" i="1" s="1"/>
  <c r="E11" i="1"/>
  <c r="Q10" i="1"/>
  <c r="O10" i="1"/>
  <c r="P10" i="1" s="1"/>
  <c r="N10" i="1"/>
  <c r="M10" i="1"/>
  <c r="L10" i="1"/>
  <c r="K10" i="1"/>
  <c r="K26" i="1" s="1"/>
  <c r="J10" i="1"/>
  <c r="J26" i="1" s="1"/>
  <c r="Q9" i="1"/>
  <c r="Q25" i="1" s="1"/>
  <c r="O9" i="1"/>
  <c r="O25" i="1" s="1"/>
  <c r="N9" i="1"/>
  <c r="N25" i="1" s="1"/>
  <c r="M9" i="1"/>
  <c r="L9" i="1"/>
  <c r="L25" i="1" s="1"/>
  <c r="K9" i="1"/>
  <c r="K25" i="1" s="1"/>
  <c r="I9" i="1"/>
  <c r="I25" i="1" s="1"/>
  <c r="F9" i="1"/>
  <c r="J9" i="1" s="1"/>
  <c r="J25" i="1" s="1"/>
  <c r="Q8" i="1"/>
  <c r="Q24" i="1" s="1"/>
  <c r="N8" i="1"/>
  <c r="M8" i="1"/>
  <c r="M24" i="1" s="1"/>
  <c r="L8" i="1"/>
  <c r="L24" i="1" s="1"/>
  <c r="K8" i="1"/>
  <c r="I8" i="1"/>
  <c r="J8" i="1" s="1"/>
  <c r="J24" i="1" s="1"/>
  <c r="Q7" i="1"/>
  <c r="Q23" i="1" s="1"/>
  <c r="N7" i="1"/>
  <c r="N23" i="1" s="1"/>
  <c r="M7" i="1"/>
  <c r="L7" i="1"/>
  <c r="K7" i="1"/>
  <c r="I7" i="1"/>
  <c r="O7" i="1" s="1"/>
  <c r="O23" i="1" s="1"/>
  <c r="H7" i="1"/>
  <c r="H11" i="1" s="1"/>
  <c r="O6" i="1"/>
  <c r="O22" i="1" s="1"/>
  <c r="N6" i="1"/>
  <c r="N22" i="1" s="1"/>
  <c r="M6" i="1"/>
  <c r="L6" i="1"/>
  <c r="L22" i="1" s="1"/>
  <c r="K6" i="1"/>
  <c r="K22" i="1" s="1"/>
  <c r="J6" i="1"/>
  <c r="P7" i="1" l="1"/>
  <c r="P26" i="1"/>
  <c r="R10" i="1"/>
  <c r="H27" i="1"/>
  <c r="N11" i="1"/>
  <c r="N27" i="1" s="1"/>
  <c r="Q11" i="1"/>
  <c r="Q27" i="1" s="1"/>
  <c r="P6" i="1"/>
  <c r="I24" i="1"/>
  <c r="O26" i="1"/>
  <c r="F27" i="1"/>
  <c r="I11" i="1"/>
  <c r="J7" i="1"/>
  <c r="P9" i="1"/>
  <c r="I23" i="1"/>
  <c r="O8" i="1"/>
  <c r="O24" i="1" s="1"/>
  <c r="M11" i="1"/>
  <c r="M27" i="1" s="1"/>
  <c r="K23" i="1"/>
  <c r="R26" i="1" l="1"/>
  <c r="S10" i="1"/>
  <c r="T10" i="1" s="1"/>
  <c r="U10" i="1"/>
  <c r="R6" i="1"/>
  <c r="P22" i="1"/>
  <c r="R7" i="1"/>
  <c r="P23" i="1"/>
  <c r="R9" i="1"/>
  <c r="P25" i="1"/>
  <c r="J11" i="1"/>
  <c r="J27" i="1" s="1"/>
  <c r="J23" i="1"/>
  <c r="I27" i="1"/>
  <c r="O11" i="1"/>
  <c r="O27" i="1" s="1"/>
  <c r="P8" i="1"/>
  <c r="P11" i="1"/>
  <c r="R8" i="1" l="1"/>
  <c r="P24" i="1"/>
  <c r="U9" i="1"/>
  <c r="R25" i="1"/>
  <c r="S9" i="1"/>
  <c r="T9" i="1" s="1"/>
  <c r="U6" i="1"/>
  <c r="S6" i="1"/>
  <c r="T6" i="1" s="1"/>
  <c r="R22" i="1"/>
  <c r="P27" i="1"/>
  <c r="R11" i="1"/>
  <c r="U7" i="1"/>
  <c r="R23" i="1"/>
  <c r="S7" i="1"/>
  <c r="T7" i="1" s="1"/>
  <c r="R27" i="1" l="1"/>
  <c r="S11" i="1"/>
  <c r="T11" i="1" s="1"/>
  <c r="S8" i="1"/>
  <c r="T8" i="1" s="1"/>
  <c r="R24" i="1"/>
  <c r="U8" i="1"/>
</calcChain>
</file>

<file path=xl/sharedStrings.xml><?xml version="1.0" encoding="utf-8"?>
<sst xmlns="http://schemas.openxmlformats.org/spreadsheetml/2006/main" count="2504" uniqueCount="829">
  <si>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</si>
  <si>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</si>
  <si>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</si>
  <si>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</si>
  <si>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</si>
  <si>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4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</si>
  <si>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</si>
  <si>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</si>
  <si>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</si>
  <si>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</si>
  <si>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</si>
  <si>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</si>
  <si>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</si>
  <si>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</si>
  <si>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</si>
  <si>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</si>
  <si>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</si>
  <si>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</si>
  <si>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</si>
  <si>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</si>
  <si>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</si>
  <si>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6) คณะศิลปกรรมศาสตร์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</si>
  <si>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</si>
  <si>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</si>
  <si>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</si>
  <si>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</si>
  <si>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</si>
  <si>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</si>
  <si>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</si>
  <si>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</si>
  <si>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</si>
  <si>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</si>
  <si>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</si>
  <si>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</si>
  <si>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</si>
  <si>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</si>
  <si>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</si>
  <si>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</si>
  <si>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</si>
  <si>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</si>
  <si>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</si>
  <si>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</si>
  <si>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</si>
  <si>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</si>
  <si>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</si>
  <si>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</si>
  <si>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</si>
  <si>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</si>
  <si>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</si>
  <si>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</si>
  <si>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</si>
  <si>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</si>
  <si>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</si>
  <si>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</si>
  <si>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</si>
  <si>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</si>
  <si>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</si>
  <si>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</si>
  <si>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</si>
  <si>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</si>
  <si>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</si>
  <si>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</si>
  <si>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</si>
  <si>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</si>
  <si>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</si>
  <si>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</si>
  <si>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</si>
  <si>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</si>
  <si>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</si>
  <si>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</si>
  <si>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</si>
  <si>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</si>
  <si>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</si>
  <si>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</si>
  <si>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</si>
  <si>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</si>
  <si>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</si>
  <si>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</si>
  <si>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</si>
  <si>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</si>
  <si>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</si>
  <si>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</si>
  <si>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</si>
  <si>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</si>
  <si>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</si>
  <si>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</si>
  <si>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</si>
  <si>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</si>
  <si>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</si>
  <si>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</si>
  <si>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</si>
  <si>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</si>
  <si>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</si>
  <si>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</si>
  <si>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</si>
  <si>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</si>
  <si>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</si>
  <si>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</si>
  <si>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</si>
  <si>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</si>
  <si>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</si>
  <si>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</si>
  <si>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</si>
  <si>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</si>
  <si>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</si>
  <si>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</si>
  <si>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</si>
  <si>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</si>
  <si>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</si>
  <si>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</si>
  <si>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</si>
  <si>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</si>
  <si>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</si>
  <si>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</si>
  <si>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</si>
  <si>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</si>
  <si>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</si>
  <si>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</si>
  <si>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</si>
  <si>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</si>
  <si>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</si>
  <si>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</si>
  <si>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</si>
  <si>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</si>
  <si>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</si>
  <si>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</si>
  <si>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</si>
  <si>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</si>
  <si>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</si>
  <si>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</si>
  <si>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</si>
  <si>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</si>
  <si>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</si>
  <si>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</si>
  <si>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</si>
  <si>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</si>
  <si>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</si>
  <si>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</si>
  <si>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</si>
  <si>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</si>
  <si>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</si>
  <si>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</si>
  <si>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</si>
  <si>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</si>
  <si>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</si>
  <si>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</si>
  <si>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</si>
  <si>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</si>
  <si>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</si>
  <si>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</si>
  <si>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</si>
  <si>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</si>
  <si>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</si>
  <si>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</si>
  <si>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</si>
  <si>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</si>
  <si>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</si>
  <si>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</si>
  <si>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</si>
  <si>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</si>
  <si>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</si>
  <si>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</si>
  <si>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</si>
  <si>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</si>
  <si>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</si>
  <si>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</si>
  <si>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</si>
  <si>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</si>
  <si>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</si>
  <si>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</si>
  <si>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</si>
  <si>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</si>
  <si>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</si>
  <si>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</si>
  <si>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</si>
  <si>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</si>
  <si>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</si>
  <si>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</si>
  <si>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</si>
  <si>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</si>
  <si>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</si>
  <si>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</si>
  <si>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</si>
  <si>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</si>
  <si>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</si>
  <si>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</si>
  <si>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</si>
  <si>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</si>
  <si>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</si>
  <si>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</si>
  <si>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</si>
  <si>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</si>
  <si>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</si>
  <si>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</si>
  <si>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</si>
  <si>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</si>
  <si>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</si>
  <si>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</si>
  <si>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</si>
  <si>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</si>
  <si>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</si>
  <si>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</si>
  <si>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</si>
  <si>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</si>
  <si>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</si>
  <si>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</si>
  <si>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</si>
  <si>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</si>
  <si>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</si>
  <si>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</si>
  <si>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</si>
  <si>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</si>
  <si>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</si>
  <si>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</si>
  <si>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</si>
  <si>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</si>
  <si>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</si>
  <si>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</si>
  <si>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</si>
  <si>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</si>
  <si>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</si>
  <si>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</si>
  <si>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</si>
  <si>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</si>
  <si>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</si>
  <si>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</si>
  <si>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</si>
  <si>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</si>
  <si>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</si>
  <si>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</si>
  <si>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</si>
  <si>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</si>
  <si>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</si>
  <si>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</si>
  <si>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</si>
  <si>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</si>
  <si>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</si>
  <si>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</si>
  <si>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</si>
  <si>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</si>
  <si>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</si>
  <si>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</si>
  <si>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</si>
  <si>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</si>
  <si>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</si>
  <si>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</si>
  <si>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</si>
  <si>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</si>
  <si>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</si>
  <si>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</si>
  <si>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</si>
  <si>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</si>
  <si>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</si>
  <si>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</si>
  <si>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</si>
  <si>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</si>
  <si>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</si>
  <si>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</si>
  <si>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</si>
  <si>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</si>
  <si>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</si>
  <si>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</si>
  <si>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</si>
  <si>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</si>
  <si>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</si>
  <si>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</si>
  <si>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</si>
  <si>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</si>
  <si>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</si>
  <si>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</si>
  <si>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</si>
  <si>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</si>
  <si>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</si>
  <si>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</si>
  <si>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</si>
  <si>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</si>
  <si>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</si>
  <si>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</si>
  <si>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</si>
  <si>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</si>
  <si>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</si>
  <si>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</si>
  <si>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</si>
  <si>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</si>
  <si>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</si>
  <si>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</si>
  <si>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</si>
  <si>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</si>
  <si>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</si>
  <si>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</si>
  <si>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</si>
  <si>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</si>
  <si>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</si>
  <si>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</si>
  <si>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</si>
  <si>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</si>
  <si>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</si>
  <si>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</si>
  <si>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</si>
  <si>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</si>
  <si>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</si>
  <si>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</si>
  <si>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</si>
  <si>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</si>
  <si>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</si>
  <si>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</si>
  <si>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</si>
  <si>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</si>
  <si>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</si>
  <si>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</si>
  <si>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</si>
  <si>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</si>
  <si>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</si>
  <si>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</si>
  <si>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</si>
  <si>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</si>
  <si>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</si>
  <si>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</si>
  <si>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</si>
  <si>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</si>
  <si>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</si>
  <si>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</si>
  <si>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</si>
  <si>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</si>
  <si>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</si>
  <si>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</si>
  <si>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</si>
  <si>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</si>
  <si>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</si>
  <si>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</si>
  <si>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</si>
  <si>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</si>
  <si>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</si>
  <si>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</si>
  <si>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</si>
  <si>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</si>
  <si>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</si>
  <si>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</si>
  <si>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</si>
  <si>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</si>
  <si>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</si>
  <si>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</si>
  <si>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</si>
  <si>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</si>
  <si>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</si>
  <si>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</si>
  <si>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</si>
  <si>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</si>
  <si>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</si>
  <si>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</si>
  <si>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</si>
  <si>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</si>
  <si>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</si>
  <si>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</si>
  <si>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</si>
  <si>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</si>
  <si>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</si>
  <si>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</si>
  <si>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</si>
  <si>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</si>
  <si>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</si>
  <si>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</si>
  <si>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</si>
  <si>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</si>
  <si>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</si>
  <si>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</si>
  <si>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</si>
  <si>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</si>
  <si>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</si>
  <si>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</si>
  <si>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</si>
  <si>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</si>
  <si>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</si>
  <si>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</si>
  <si>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</si>
  <si>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</si>
  <si>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</si>
  <si>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</si>
  <si>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</si>
  <si>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</si>
  <si>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</si>
  <si>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</si>
  <si>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</si>
  <si>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</si>
  <si>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</si>
  <si>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</si>
  <si>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</si>
  <si>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</si>
  <si>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</si>
  <si>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</si>
  <si>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</si>
  <si>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</si>
  <si>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</si>
  <si>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</si>
  <si>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</si>
  <si>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</si>
  <si>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</si>
  <si>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</si>
  <si>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</si>
  <si>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</si>
  <si>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</si>
  <si>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</si>
  <si>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</si>
  <si>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</si>
  <si>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</si>
  <si>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</si>
  <si>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</si>
  <si>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</si>
  <si>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</si>
  <si>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</si>
  <si>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</si>
  <si>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</si>
  <si>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</si>
  <si>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</si>
  <si>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</si>
  <si>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</si>
  <si>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</si>
  <si>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</si>
  <si>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</si>
  <si>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</si>
  <si>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</si>
  <si>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</si>
  <si>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</si>
  <si>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</si>
  <si>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</si>
  <si>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</si>
  <si>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</si>
  <si>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</si>
  <si>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</si>
  <si>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</si>
  <si>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</si>
  <si>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</si>
  <si>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</si>
  <si>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</si>
  <si>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</si>
  <si>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</si>
  <si>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</si>
  <si>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</si>
  <si>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</si>
  <si>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</si>
  <si>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</si>
  <si>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</si>
  <si>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</si>
  <si>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</si>
  <si>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</si>
  <si>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</si>
  <si>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</si>
  <si>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</si>
  <si>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</si>
  <si>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</si>
  <si>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</si>
  <si>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</si>
  <si>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</si>
  <si>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</si>
  <si>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</si>
  <si>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</si>
  <si>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</si>
  <si>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</si>
  <si>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</si>
  <si>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</si>
  <si>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</si>
  <si>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</si>
  <si>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</si>
  <si>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</si>
  <si>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</si>
  <si>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</si>
  <si>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</si>
  <si>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</si>
  <si>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</si>
  <si>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</si>
  <si>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</si>
  <si>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</si>
  <si>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</si>
  <si>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</si>
  <si>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</si>
  <si>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</si>
  <si>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</si>
  <si>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</si>
  <si>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</si>
  <si>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</si>
  <si>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</si>
  <si>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</si>
  <si>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</si>
  <si>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</si>
  <si>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</si>
  <si>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</si>
  <si>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</si>
  <si>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</si>
  <si>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</si>
  <si>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</si>
  <si>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</si>
  <si>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</si>
  <si>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</si>
  <si>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</si>
  <si>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</si>
  <si>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</si>
  <si>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</si>
  <si>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</si>
  <si>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</si>
  <si>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</si>
  <si>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</si>
  <si>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</si>
  <si>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</si>
  <si>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</si>
  <si>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</si>
  <si>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</si>
  <si>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</si>
  <si>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</si>
  <si>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</si>
  <si>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</si>
  <si>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</si>
  <si>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</si>
  <si>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</si>
  <si>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</si>
  <si>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</si>
  <si>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</si>
  <si>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</si>
  <si>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</si>
  <si>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</si>
  <si>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</si>
  <si>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</si>
  <si>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</si>
  <si>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</si>
  <si>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</si>
  <si>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</si>
  <si>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</si>
  <si>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</si>
  <si>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</si>
  <si>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</si>
  <si>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</si>
  <si>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</si>
  <si>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</si>
  <si>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</si>
  <si>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</si>
  <si>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</si>
  <si>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</si>
  <si>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</si>
  <si>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</si>
  <si>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</si>
  <si>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</si>
  <si>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</si>
  <si>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</si>
  <si>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</si>
  <si>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</si>
  <si>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</si>
  <si>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</si>
  <si>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</si>
  <si>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</si>
  <si>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</si>
  <si>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</si>
  <si>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</si>
  <si>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</si>
  <si>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</si>
  <si>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</si>
  <si>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</si>
  <si>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</si>
  <si>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</si>
  <si>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</si>
  <si>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</si>
  <si>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</si>
  <si>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</si>
  <si>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</si>
  <si>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</si>
  <si>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</si>
  <si>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</si>
  <si>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</si>
  <si>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</si>
  <si>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</si>
  <si>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</si>
  <si>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</si>
  <si>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</si>
  <si>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</si>
  <si>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</si>
  <si>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</si>
  <si>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</si>
  <si>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</si>
  <si>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</si>
  <si>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</si>
  <si>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</si>
  <si>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</si>
  <si>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</si>
  <si>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</si>
  <si>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</si>
  <si>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</si>
  <si>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</si>
  <si>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</si>
  <si>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บริหารธุรกิจดุษฎีบัณฑิต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</si>
  <si>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</si>
  <si>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</si>
  <si>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</si>
  <si>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</si>
  <si>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</si>
  <si>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</si>
  <si>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</si>
  <si>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</si>
  <si>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</si>
  <si>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</si>
  <si>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</si>
  <si>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</si>
  <si>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</si>
  <si>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</si>
  <si>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</si>
  <si>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</si>
  <si>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</si>
  <si>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</si>
  <si>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</si>
  <si>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</si>
  <si>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</si>
  <si>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</si>
  <si>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</si>
  <si>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</si>
  <si>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</si>
  <si>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</si>
  <si>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</si>
  <si>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</si>
  <si>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</si>
  <si>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</si>
  <si>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</si>
  <si>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</si>
  <si>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</si>
  <si>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</si>
  <si>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</si>
  <si>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</si>
  <si>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</si>
  <si>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</si>
  <si>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</si>
  <si>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</si>
  <si>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</si>
  <si>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</si>
  <si>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</si>
  <si>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นายทรงยศ ใจวงษ์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</si>
  <si>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</si>
  <si>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</si>
  <si>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</si>
  <si>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</si>
  <si>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</si>
  <si>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</si>
  <si>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</si>
  <si>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</si>
  <si>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</si>
  <si>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</si>
  <si>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</si>
  <si>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</si>
  <si>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</si>
  <si>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</si>
  <si>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</si>
  <si>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</si>
  <si>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</si>
  <si>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</si>
  <si>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</si>
  <si>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</si>
  <si>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</si>
  <si>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</si>
  <si>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</si>
  <si>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</si>
  <si>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</si>
  <si>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</si>
  <si>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</si>
  <si>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</si>
  <si>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</si>
  <si>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</si>
  <si>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</si>
  <si>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</si>
  <si>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</si>
  <si>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</si>
  <si>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</si>
  <si>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</si>
  <si>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</si>
  <si>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</si>
  <si>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</si>
  <si>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</si>
  <si>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</si>
  <si>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</si>
  <si>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</si>
  <si>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</si>
  <si>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</si>
  <si>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</si>
  <si>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</si>
  <si>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</si>
  <si>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</si>
  <si>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</si>
  <si>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</si>
  <si>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</si>
  <si>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</si>
  <si>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</si>
  <si>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</si>
  <si>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</si>
  <si>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</si>
  <si>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</si>
  <si>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</si>
  <si>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</si>
  <si>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</si>
  <si>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นายณกฤติกา ทรัพย์พ่วง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</si>
  <si>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</si>
  <si>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</si>
  <si>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</si>
  <si>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</si>
  <si>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</si>
  <si>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</si>
  <si>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</si>
  <si>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</si>
  <si>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</si>
  <si>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</si>
  <si>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</si>
  <si>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</si>
  <si>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</si>
  <si>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</si>
  <si>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</si>
  <si>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</si>
  <si>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</si>
  <si>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</si>
  <si>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</si>
  <si>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</si>
  <si>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Mr.Dejun Zhang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</si>
  <si>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</si>
  <si>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</si>
  <si>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</si>
  <si>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</si>
  <si>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</si>
  <si>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</si>
  <si>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</si>
  <si>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</si>
  <si>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</si>
  <si>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</si>
  <si>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</si>
  <si>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</si>
  <si>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</si>
  <si>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</si>
  <si>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</si>
  <si>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</si>
  <si>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</si>
  <si>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</si>
  <si>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</si>
  <si>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</si>
  <si>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</si>
  <si>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</si>
  <si>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</si>
  <si>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</si>
  <si>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</si>
  <si>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</si>
  <si>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</si>
  <si>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</si>
  <si>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</si>
  <si>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</si>
  <si>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</si>
  <si>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</si>
  <si>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</si>
  <si>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</si>
  <si>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</si>
  <si>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</si>
  <si>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</si>
  <si>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</si>
  <si>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</si>
  <si>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</si>
  <si>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</si>
  <si>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</si>
  <si>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</si>
  <si>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</si>
  <si>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</si>
  <si>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</si>
  <si>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</si>
  <si>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</si>
  <si>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</si>
  <si>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</si>
  <si>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</si>
  <si>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</si>
  <si>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</si>
  <si>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</si>
  <si>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</si>
  <si>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</si>
  <si>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</si>
  <si>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</si>
  <si>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</si>
  <si>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</si>
  <si>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</si>
  <si>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</si>
  <si>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</si>
  <si>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</si>
  <si>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</si>
  <si>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</si>
  <si>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</si>
  <si>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</si>
  <si>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</si>
  <si>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</si>
  <si>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</si>
  <si>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</si>
  <si>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</si>
  <si>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</si>
  <si>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</si>
  <si>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</si>
  <si>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</si>
  <si>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</si>
  <si>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</si>
  <si>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</si>
  <si>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</si>
  <si>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</si>
  <si>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</si>
  <si>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</si>
  <si>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</si>
  <si>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วิทยาลัยการจัดการอุตสาหกรรมบริการ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</si>
  <si>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</si>
  <si>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</si>
  <si>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</si>
  <si>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</si>
  <si>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</si>
  <si>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</si>
  <si>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</si>
  <si>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การจัดการฟุตบอลอาชีพ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</si>
  <si>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</si>
  <si>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</si>
  <si>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</si>
  <si>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</si>
  <si>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</si>
  <si>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</si>
  <si>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</si>
  <si>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</si>
  <si>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</si>
  <si>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</si>
  <si>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นโยบายสาธารณะ</t>
  </si>
  <si>
    <t>นางสาวนริศ สาครนวิน</t>
  </si>
  <si>
    <t>รัฐศาสตรดุษฎบัณฑิต</t>
  </si>
  <si>
    <t>นายวัชรพล เกตุสุภะ</t>
  </si>
  <si>
    <t>นางสาวชนรรดา สว่างภพ</t>
  </si>
  <si>
    <t>นางสาวฐิติรัตน์ เกียรติบำรุง</t>
  </si>
  <si>
    <t>นายพิภัช สงวนไว้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</si>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</sst>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8" formatCode="&quot;≥&quot;\ 0.00"/>
    <numFmt numFmtId="189" formatCode="0.0000"/>
  </numFmts>
  <fonts count="28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25" fillId="0" borderId="0"/>
    <xf numFmtId="0" fontId="8" fillId="0" borderId="0"/>
    <xf numFmtId="0" fontId="26" fillId="0" borderId="0" applyNumberFormat="0" applyFill="0" applyBorder="0" applyAlignment="0" applyProtection="0"/>
  </cellStyleXfs>
  <cellXfs count="17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87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188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188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6" fillId="10" borderId="8" xfId="0" applyFont="1" applyFill="1" applyBorder="1" applyAlignment="1" applyProtection="1">
      <alignment horizontal="left" vertical="top" wrapText="1"/>
      <protection locked="0"/>
    </xf>
    <xf numFmtId="0" fontId="18" fillId="9" borderId="8" xfId="0" applyFont="1" applyFill="1" applyBorder="1" applyAlignment="1" applyProtection="1">
      <alignment horizontal="center" vertical="center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9" fillId="7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189" fontId="20" fillId="4" borderId="8" xfId="0" applyNumberFormat="1" applyFont="1" applyFill="1" applyBorder="1" applyAlignment="1" applyProtection="1">
      <alignment horizontal="center" vertical="top"/>
      <protection locked="0"/>
    </xf>
    <xf numFmtId="0" fontId="21" fillId="4" borderId="8" xfId="0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/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8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24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0" fillId="12" borderId="8" xfId="0" applyFont="1" applyFill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0" fontId="3" fillId="4" borderId="0" xfId="2" applyFont="1" applyFill="1"/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19" fillId="3" borderId="8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0" fillId="0" borderId="8" xfId="2" applyNumberFormat="1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0" fillId="0" borderId="8" xfId="4" quotePrefix="1" applyNumberFormat="1" applyFont="1" applyFill="1" applyBorder="1" applyAlignment="1">
      <alignment horizontal="left" vertical="center"/>
    </xf>
    <xf numFmtId="0" fontId="10" fillId="15" borderId="8" xfId="3" applyFont="1" applyFill="1" applyBorder="1" applyAlignment="1">
      <alignment vertical="center"/>
    </xf>
    <xf numFmtId="0" fontId="27" fillId="16" borderId="8" xfId="2" applyFont="1" applyFill="1" applyBorder="1" applyAlignment="1">
      <alignment vertical="center" wrapText="1"/>
    </xf>
    <xf numFmtId="0" fontId="10" fillId="0" borderId="8" xfId="3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0" xfId="2" applyFont="1" applyFill="1" applyBorder="1"/>
    <xf numFmtId="0" fontId="3" fillId="4" borderId="11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0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27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6" fillId="4" borderId="2" xfId="2" applyFont="1" applyFill="1" applyBorder="1"/>
    <xf numFmtId="0" fontId="3" fillId="4" borderId="0" xfId="2" applyFont="1" applyFill="1" applyAlignment="1">
      <alignment horizontal="left"/>
    </xf>
    <xf numFmtId="0" fontId="27" fillId="5" borderId="8" xfId="2" applyFont="1" applyFill="1" applyBorder="1" applyAlignment="1">
      <alignment vertical="center"/>
    </xf>
    <xf numFmtId="0" fontId="3" fillId="4" borderId="10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1" xfId="2" applyFont="1" applyFill="1" applyBorder="1" applyAlignment="1">
      <alignment horizontal="left"/>
    </xf>
    <xf numFmtId="0" fontId="6" fillId="4" borderId="0" xfId="2" applyFont="1" applyFill="1"/>
    <xf numFmtId="0" fontId="27" fillId="20" borderId="8" xfId="2" applyFont="1" applyFill="1" applyBorder="1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0"/>
  <sheetViews>
    <sheetView tabSelected="1" zoomScaleNormal="100" workbookViewId="0">
      <pane xSplit="3" ySplit="5" topLeftCell="O6" activePane="bottomRight" state="frozen"/>
      <selection activeCell="S12" sqref="S12"/>
      <selection pane="topRight" activeCell="S12" sqref="S12"/>
      <selection pane="bottomLeft" activeCell="S12" sqref="S12"/>
      <selection pane="bottomRight" activeCell="S12" sqref="S12"/>
    </sheetView>
  </sheetViews>
  <sheetFormatPr defaultColWidth="9" defaultRowHeight="24" x14ac:dyDescent="0.2"/>
  <cols>
    <col min="1" max="2" width="9" style="83"/>
    <col min="3" max="3" width="22.75" style="83" customWidth="1"/>
    <col min="4" max="4" width="9" style="83"/>
    <col min="5" max="15" width="10" style="83" customWidth="1"/>
    <col min="16" max="17" width="9.5" style="83" customWidth="1"/>
    <col min="18" max="18" width="17.75" style="83" bestFit="1" customWidth="1"/>
    <col min="19" max="19" width="15.5" style="83" customWidth="1"/>
    <col min="20" max="20" width="18.5" style="83" customWidth="1"/>
    <col min="21" max="21" width="27.875" style="83" bestFit="1" customWidth="1"/>
    <col min="22" max="22" width="47" style="83" bestFit="1" customWidth="1"/>
    <col min="23" max="58" width="9" style="6"/>
    <col min="59" max="16384" width="9" style="83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</row>
    <row r="4" spans="1:28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4"/>
      <c r="G4" s="24"/>
      <c r="H4" s="24"/>
      <c r="I4" s="24"/>
      <c r="J4" s="25"/>
      <c r="K4" s="23" t="s">
        <v>13</v>
      </c>
      <c r="L4" s="24"/>
      <c r="M4" s="24"/>
      <c r="N4" s="24"/>
      <c r="O4" s="24"/>
      <c r="P4" s="25"/>
      <c r="Q4" s="26" t="s">
        <v>14</v>
      </c>
      <c r="R4" s="27" t="s">
        <v>15</v>
      </c>
      <c r="S4" s="22" t="s">
        <v>16</v>
      </c>
      <c r="T4" s="22" t="s">
        <v>17</v>
      </c>
      <c r="U4" s="28" t="s">
        <v>18</v>
      </c>
      <c r="V4" s="28" t="s">
        <v>19</v>
      </c>
    </row>
    <row r="5" spans="1:28" ht="21" customHeight="1" x14ac:dyDescent="0.2">
      <c r="A5" s="19"/>
      <c r="B5" s="29"/>
      <c r="C5" s="30"/>
      <c r="D5" s="31"/>
      <c r="E5" s="32">
        <v>0.2</v>
      </c>
      <c r="F5" s="32">
        <v>0.4</v>
      </c>
      <c r="G5" s="32">
        <v>0.6</v>
      </c>
      <c r="H5" s="32">
        <v>0.8</v>
      </c>
      <c r="I5" s="33">
        <v>1</v>
      </c>
      <c r="J5" s="33" t="s">
        <v>20</v>
      </c>
      <c r="K5" s="32">
        <v>0.2</v>
      </c>
      <c r="L5" s="32">
        <v>0.4</v>
      </c>
      <c r="M5" s="32">
        <v>0.6</v>
      </c>
      <c r="N5" s="32">
        <v>0.8</v>
      </c>
      <c r="O5" s="33">
        <v>1</v>
      </c>
      <c r="P5" s="33" t="s">
        <v>20</v>
      </c>
      <c r="Q5" s="34"/>
      <c r="R5" s="35"/>
      <c r="S5" s="31"/>
      <c r="T5" s="31"/>
      <c r="U5" s="28"/>
      <c r="V5" s="28"/>
    </row>
    <row r="6" spans="1:28" s="6" customFormat="1" ht="23.25" customHeight="1" x14ac:dyDescent="0.55000000000000004">
      <c r="A6" s="36">
        <v>1</v>
      </c>
      <c r="B6" s="37" t="s">
        <v>21</v>
      </c>
      <c r="C6" s="38"/>
      <c r="D6" s="39">
        <v>100</v>
      </c>
      <c r="E6" s="40"/>
      <c r="F6" s="40"/>
      <c r="G6" s="40"/>
      <c r="H6" s="40"/>
      <c r="I6" s="40"/>
      <c r="J6" s="41">
        <f t="shared" ref="J6:J10" si="0">SUM(E6:I6)</f>
        <v>0</v>
      </c>
      <c r="K6" s="42">
        <f t="shared" ref="K6:O11" si="1">E6*K$5</f>
        <v>0</v>
      </c>
      <c r="L6" s="42">
        <f>F6*L$5</f>
        <v>0</v>
      </c>
      <c r="M6" s="42">
        <f t="shared" ref="M6:O10" si="2">G6*M$5</f>
        <v>0</v>
      </c>
      <c r="N6" s="42">
        <f t="shared" si="2"/>
        <v>0</v>
      </c>
      <c r="O6" s="42">
        <f t="shared" si="2"/>
        <v>0</v>
      </c>
      <c r="P6" s="42">
        <f t="shared" ref="P6:P11" si="3">SUM(K6:O6)</f>
        <v>0</v>
      </c>
      <c r="Q6" s="43"/>
      <c r="R6" s="44">
        <f>IFERROR(ROUND((P6/Q6)*100,2),0)</f>
        <v>0</v>
      </c>
      <c r="S6" s="45">
        <f>IF(R6=0,0,IF(R6="N/A",1,IF(R6&lt;=X$8,1,IF(R6=Y$8,2,IF(R6&lt;Y$8,(((R6-X$8)/AB$6)+1),IF(R6=Z$8,3,IF(R6&lt;Z$8,(((R6-Y$8)/AB$6)+2),IF(R6=AA$8,4,IF(R6&lt;AA$8,(((R6-Z$8)/AB$6)+3),IF(R6&gt;=AB$8,5,IF(R6&lt;AB$8,(((R6-AA$8)/AB$6)+4),0)))))))))))</f>
        <v>0</v>
      </c>
      <c r="T6" s="46" t="str">
        <f>IF(S6=5,"ü","û")</f>
        <v>û</v>
      </c>
      <c r="U6" s="44">
        <f>R6</f>
        <v>0</v>
      </c>
      <c r="V6" s="47"/>
      <c r="X6" s="48" t="s">
        <v>22</v>
      </c>
      <c r="Y6" s="48"/>
      <c r="Z6" s="48"/>
      <c r="AA6" s="48"/>
      <c r="AB6" s="49">
        <v>5</v>
      </c>
    </row>
    <row r="7" spans="1:28" s="6" customFormat="1" ht="23.25" customHeight="1" x14ac:dyDescent="0.55000000000000004">
      <c r="A7" s="36">
        <v>2</v>
      </c>
      <c r="B7" s="37" t="s">
        <v>23</v>
      </c>
      <c r="C7" s="38"/>
      <c r="D7" s="39">
        <v>100</v>
      </c>
      <c r="E7" s="40"/>
      <c r="F7" s="40"/>
      <c r="G7" s="40"/>
      <c r="H7" s="50">
        <f>2+1+1</f>
        <v>4</v>
      </c>
      <c r="I7" s="50">
        <f>1+3</f>
        <v>4</v>
      </c>
      <c r="J7" s="41">
        <f>SUM(E7:I7)</f>
        <v>8</v>
      </c>
      <c r="K7" s="42">
        <f>E7*K$5</f>
        <v>0</v>
      </c>
      <c r="L7" s="42">
        <f>F7*L$5</f>
        <v>0</v>
      </c>
      <c r="M7" s="42">
        <f t="shared" si="2"/>
        <v>0</v>
      </c>
      <c r="N7" s="42">
        <f t="shared" si="2"/>
        <v>3.2</v>
      </c>
      <c r="O7" s="42">
        <f t="shared" si="2"/>
        <v>4</v>
      </c>
      <c r="P7" s="42">
        <f t="shared" si="3"/>
        <v>7.2</v>
      </c>
      <c r="Q7" s="51">
        <f>12+3+2+6</f>
        <v>23</v>
      </c>
      <c r="R7" s="44">
        <f t="shared" ref="R7:R10" si="4">IFERROR(ROUND((P7/Q7)*100,2),0)</f>
        <v>31.3</v>
      </c>
      <c r="S7" s="45">
        <f t="shared" ref="S7:S11" si="5"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46" t="str">
        <f t="shared" ref="T7:T11" si="6">IF(S7=5,"ü","û")</f>
        <v>û</v>
      </c>
      <c r="U7" s="44">
        <f t="shared" ref="U7:U10" si="7">R7</f>
        <v>31.3</v>
      </c>
      <c r="V7" s="47"/>
      <c r="X7" s="52" t="s">
        <v>24</v>
      </c>
      <c r="Y7" s="52" t="s">
        <v>25</v>
      </c>
      <c r="Z7" s="52" t="s">
        <v>26</v>
      </c>
      <c r="AA7" s="52" t="s">
        <v>27</v>
      </c>
      <c r="AB7" s="52" t="s">
        <v>28</v>
      </c>
    </row>
    <row r="8" spans="1:28" s="6" customFormat="1" ht="23.25" customHeight="1" x14ac:dyDescent="0.55000000000000004">
      <c r="A8" s="36">
        <v>3</v>
      </c>
      <c r="B8" s="37" t="s">
        <v>29</v>
      </c>
      <c r="C8" s="38"/>
      <c r="D8" s="39">
        <v>100</v>
      </c>
      <c r="E8" s="40"/>
      <c r="F8" s="40"/>
      <c r="G8" s="40"/>
      <c r="H8" s="40"/>
      <c r="I8" s="40">
        <f>1+5</f>
        <v>6</v>
      </c>
      <c r="J8" s="41">
        <f t="shared" si="0"/>
        <v>6</v>
      </c>
      <c r="K8" s="42">
        <f t="shared" si="1"/>
        <v>0</v>
      </c>
      <c r="L8" s="42">
        <f>F8*L$5</f>
        <v>0</v>
      </c>
      <c r="M8" s="42">
        <f t="shared" si="2"/>
        <v>0</v>
      </c>
      <c r="N8" s="42">
        <f t="shared" si="2"/>
        <v>0</v>
      </c>
      <c r="O8" s="42">
        <f>I8*O$5</f>
        <v>6</v>
      </c>
      <c r="P8" s="42">
        <f t="shared" si="3"/>
        <v>6</v>
      </c>
      <c r="Q8" s="43">
        <f>2+8+1</f>
        <v>11</v>
      </c>
      <c r="R8" s="44">
        <f>IFERROR(ROUND((P8/Q8)*100,2),0)</f>
        <v>54.55</v>
      </c>
      <c r="S8" s="45">
        <f t="shared" si="5"/>
        <v>1</v>
      </c>
      <c r="T8" s="46" t="str">
        <f t="shared" si="6"/>
        <v>û</v>
      </c>
      <c r="U8" s="44">
        <f t="shared" si="7"/>
        <v>54.55</v>
      </c>
      <c r="V8" s="47"/>
      <c r="X8" s="53">
        <v>80</v>
      </c>
      <c r="Y8" s="53">
        <v>85</v>
      </c>
      <c r="Z8" s="53">
        <v>90</v>
      </c>
      <c r="AA8" s="53">
        <v>95</v>
      </c>
      <c r="AB8" s="53">
        <v>100</v>
      </c>
    </row>
    <row r="9" spans="1:28" s="6" customFormat="1" ht="23.25" customHeight="1" x14ac:dyDescent="0.55000000000000004">
      <c r="A9" s="36">
        <v>4</v>
      </c>
      <c r="B9" s="37" t="s">
        <v>30</v>
      </c>
      <c r="C9" s="38"/>
      <c r="D9" s="39">
        <v>100</v>
      </c>
      <c r="E9" s="40"/>
      <c r="F9" s="40">
        <f>4</f>
        <v>4</v>
      </c>
      <c r="G9" s="40"/>
      <c r="H9" s="40"/>
      <c r="I9" s="40">
        <f>1</f>
        <v>1</v>
      </c>
      <c r="J9" s="41">
        <f t="shared" si="0"/>
        <v>5</v>
      </c>
      <c r="K9" s="42">
        <f t="shared" si="1"/>
        <v>0</v>
      </c>
      <c r="L9" s="42">
        <f t="shared" si="1"/>
        <v>1.6</v>
      </c>
      <c r="M9" s="42">
        <f t="shared" si="2"/>
        <v>0</v>
      </c>
      <c r="N9" s="42">
        <f t="shared" si="2"/>
        <v>0</v>
      </c>
      <c r="O9" s="42">
        <f t="shared" si="1"/>
        <v>1</v>
      </c>
      <c r="P9" s="42">
        <f t="shared" si="3"/>
        <v>2.6</v>
      </c>
      <c r="Q9" s="43">
        <f>2</f>
        <v>2</v>
      </c>
      <c r="R9" s="44">
        <f t="shared" si="4"/>
        <v>130</v>
      </c>
      <c r="S9" s="45">
        <f>IF(R9=0,0,IF(R9="N/A",1,IF(R9&lt;=X$8,1,IF(R9=Y$8,2,IF(R9&lt;Y$8,(((R9-X$8)/AB$6)+1),IF(R9=Z$8,3,IF(R9&lt;Z$8,(((R9-Y$8)/AB$6)+2),IF(R9=AA$8,4,IF(R9&lt;AA$8,(((R9-Z$8)/AB$6)+3),IF(R9&gt;=AB$8,5,IF(R9&lt;AB$8,(((R9-AA$8)/AB$6)+4),0)))))))))))</f>
        <v>5</v>
      </c>
      <c r="T9" s="46" t="str">
        <f t="shared" si="6"/>
        <v>ü</v>
      </c>
      <c r="U9" s="44">
        <f t="shared" si="7"/>
        <v>130</v>
      </c>
      <c r="V9" s="47"/>
    </row>
    <row r="10" spans="1:28" s="6" customFormat="1" ht="23.25" customHeight="1" x14ac:dyDescent="0.55000000000000004">
      <c r="A10" s="36">
        <v>5</v>
      </c>
      <c r="B10" s="37" t="s">
        <v>31</v>
      </c>
      <c r="C10" s="38"/>
      <c r="D10" s="39">
        <v>100</v>
      </c>
      <c r="E10" s="40"/>
      <c r="F10" s="40"/>
      <c r="G10" s="40">
        <v>1</v>
      </c>
      <c r="H10" s="40"/>
      <c r="I10" s="40"/>
      <c r="J10" s="41">
        <f t="shared" si="0"/>
        <v>1</v>
      </c>
      <c r="K10" s="42">
        <f>E10*K$5</f>
        <v>0</v>
      </c>
      <c r="L10" s="42">
        <f t="shared" si="1"/>
        <v>0</v>
      </c>
      <c r="M10" s="42">
        <f t="shared" si="2"/>
        <v>0.6</v>
      </c>
      <c r="N10" s="42">
        <f t="shared" si="2"/>
        <v>0</v>
      </c>
      <c r="O10" s="42">
        <f t="shared" si="1"/>
        <v>0</v>
      </c>
      <c r="P10" s="42">
        <f t="shared" si="3"/>
        <v>0.6</v>
      </c>
      <c r="Q10" s="43">
        <f>1+2</f>
        <v>3</v>
      </c>
      <c r="R10" s="44">
        <f t="shared" si="4"/>
        <v>20</v>
      </c>
      <c r="S10" s="45">
        <f t="shared" si="5"/>
        <v>1</v>
      </c>
      <c r="T10" s="46" t="str">
        <f t="shared" si="6"/>
        <v>û</v>
      </c>
      <c r="U10" s="44">
        <f t="shared" si="7"/>
        <v>20</v>
      </c>
      <c r="V10" s="47"/>
    </row>
    <row r="11" spans="1:28" s="6" customFormat="1" ht="23.25" customHeight="1" x14ac:dyDescent="0.55000000000000004">
      <c r="A11" s="54" t="s">
        <v>20</v>
      </c>
      <c r="B11" s="55"/>
      <c r="C11" s="56"/>
      <c r="D11" s="57">
        <v>100</v>
      </c>
      <c r="E11" s="58">
        <f>SUM(E6:E10)</f>
        <v>0</v>
      </c>
      <c r="F11" s="58">
        <f t="shared" ref="F11:I11" si="8">SUM(F6:F10)</f>
        <v>4</v>
      </c>
      <c r="G11" s="58">
        <f t="shared" si="8"/>
        <v>1</v>
      </c>
      <c r="H11" s="58">
        <f t="shared" si="8"/>
        <v>4</v>
      </c>
      <c r="I11" s="58">
        <f t="shared" si="8"/>
        <v>11</v>
      </c>
      <c r="J11" s="58">
        <f>SUM(J6:J10)</f>
        <v>20</v>
      </c>
      <c r="K11" s="59">
        <f>E11*K$5</f>
        <v>0</v>
      </c>
      <c r="L11" s="59">
        <f>F11*L$5</f>
        <v>1.6</v>
      </c>
      <c r="M11" s="59">
        <f t="shared" si="1"/>
        <v>0.6</v>
      </c>
      <c r="N11" s="59">
        <f t="shared" si="1"/>
        <v>3.2</v>
      </c>
      <c r="O11" s="59">
        <f t="shared" si="1"/>
        <v>11</v>
      </c>
      <c r="P11" s="59">
        <f t="shared" si="3"/>
        <v>16.399999999999999</v>
      </c>
      <c r="Q11" s="60">
        <f>SUM(Q6:Q10)</f>
        <v>39</v>
      </c>
      <c r="R11" s="61">
        <f>IFERROR(ROUND((P11/Q11)*100,2),0)</f>
        <v>42.05</v>
      </c>
      <c r="S11" s="62">
        <f t="shared" si="5"/>
        <v>1</v>
      </c>
      <c r="T11" s="63" t="str">
        <f t="shared" si="6"/>
        <v>û</v>
      </c>
      <c r="U11" s="64">
        <v>42.05</v>
      </c>
      <c r="V11" s="64"/>
    </row>
    <row r="12" spans="1:28" s="6" customFormat="1" ht="23.25" customHeight="1" x14ac:dyDescent="0.55000000000000004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7"/>
      <c r="S12" s="68"/>
      <c r="T12" s="69"/>
      <c r="U12" s="70"/>
      <c r="V12" s="70"/>
    </row>
    <row r="13" spans="1:28" s="6" customFormat="1" ht="27.75" x14ac:dyDescent="0.2">
      <c r="A13" s="71" t="s">
        <v>32</v>
      </c>
      <c r="B13" s="71"/>
      <c r="C13" s="72" t="s">
        <v>33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 t="s">
        <v>2</v>
      </c>
      <c r="S13" s="74" t="s">
        <v>34</v>
      </c>
      <c r="T13" s="74" t="s">
        <v>17</v>
      </c>
      <c r="U13" s="75" t="s">
        <v>18</v>
      </c>
      <c r="V13" s="76" t="s">
        <v>19</v>
      </c>
    </row>
    <row r="14" spans="1:28" s="6" customFormat="1" ht="37.5" customHeight="1" x14ac:dyDescent="0.4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7">
        <v>3</v>
      </c>
      <c r="S14" s="78">
        <v>3</v>
      </c>
      <c r="T14" s="79" t="str">
        <f>IF(S14=5,"ü","û")</f>
        <v>û</v>
      </c>
      <c r="U14" s="80">
        <v>1</v>
      </c>
      <c r="V14" s="81"/>
    </row>
    <row r="15" spans="1:28" s="6" customFormat="1" x14ac:dyDescent="0.2"/>
    <row r="16" spans="1:28" s="6" customFormat="1" x14ac:dyDescent="0.2"/>
    <row r="17" spans="1:18" s="6" customFormat="1" x14ac:dyDescent="0.2"/>
    <row r="18" spans="1:18" s="6" customFormat="1" x14ac:dyDescent="0.2"/>
    <row r="19" spans="1:18" s="6" customFormat="1" x14ac:dyDescent="0.2"/>
    <row r="20" spans="1:18" s="6" customFormat="1" x14ac:dyDescent="0.2">
      <c r="A20" s="6" t="str">
        <f t="shared" ref="A20:R27" si="9">A4</f>
        <v>ลำดับ</v>
      </c>
      <c r="B20" s="6" t="str">
        <f t="shared" si="9"/>
        <v>หน่วยงาน</v>
      </c>
      <c r="C20" s="6">
        <f t="shared" si="9"/>
        <v>0</v>
      </c>
      <c r="D20" s="6" t="str">
        <f t="shared" si="9"/>
        <v>เป้าหมาย</v>
      </c>
      <c r="E20" s="82" t="str">
        <f t="shared" si="9"/>
        <v>จำนวนผลงานที่ตีพิมพ์ เผยแพร่ จำแนกตามระดับคุณภาพ (1)</v>
      </c>
      <c r="F20" s="82"/>
      <c r="G20" s="82"/>
      <c r="H20" s="82"/>
      <c r="I20" s="82"/>
      <c r="J20" s="82"/>
      <c r="K20" s="82" t="str">
        <f t="shared" si="9"/>
        <v>ผลรวมถ่วงน้ำหนักงานวิจัยหรืองานสร้างสรรค์ที่ตีพิมพ์หรือเผยแพร่ (2)</v>
      </c>
      <c r="L20" s="82"/>
      <c r="M20" s="82"/>
      <c r="N20" s="82"/>
      <c r="O20" s="82"/>
      <c r="P20" s="82"/>
      <c r="Q20" s="6" t="str">
        <f t="shared" si="9"/>
        <v>จำนวนผู้สำเร็จ</v>
      </c>
      <c r="R20" s="6" t="str">
        <f t="shared" si="9"/>
        <v>คิดเป็นร้อยละ</v>
      </c>
    </row>
    <row r="21" spans="1:18" s="6" customFormat="1" x14ac:dyDescent="0.2">
      <c r="A21" s="6">
        <f t="shared" si="9"/>
        <v>0</v>
      </c>
      <c r="B21" s="6">
        <f t="shared" si="9"/>
        <v>0</v>
      </c>
      <c r="C21" s="6" t="s">
        <v>10</v>
      </c>
      <c r="D21" s="6">
        <f t="shared" si="9"/>
        <v>0</v>
      </c>
      <c r="E21" s="6">
        <f t="shared" si="9"/>
        <v>0.2</v>
      </c>
      <c r="F21" s="6">
        <f t="shared" si="9"/>
        <v>0.4</v>
      </c>
      <c r="G21" s="6">
        <f t="shared" si="9"/>
        <v>0.6</v>
      </c>
      <c r="H21" s="6">
        <f t="shared" si="9"/>
        <v>0.8</v>
      </c>
      <c r="I21" s="6">
        <f t="shared" si="9"/>
        <v>1</v>
      </c>
      <c r="J21" s="6" t="s">
        <v>35</v>
      </c>
      <c r="K21" s="6">
        <f t="shared" si="9"/>
        <v>0.2</v>
      </c>
      <c r="L21" s="6">
        <f t="shared" si="9"/>
        <v>0.4</v>
      </c>
      <c r="M21" s="6">
        <f t="shared" si="9"/>
        <v>0.6</v>
      </c>
      <c r="N21" s="6">
        <f t="shared" si="9"/>
        <v>0.8</v>
      </c>
      <c r="O21" s="6">
        <f t="shared" si="9"/>
        <v>1</v>
      </c>
      <c r="P21" s="6" t="s">
        <v>36</v>
      </c>
      <c r="Q21" s="6" t="s">
        <v>37</v>
      </c>
      <c r="R21" s="6" t="s">
        <v>15</v>
      </c>
    </row>
    <row r="22" spans="1:18" s="6" customFormat="1" x14ac:dyDescent="0.2">
      <c r="A22" s="6">
        <f t="shared" si="9"/>
        <v>1</v>
      </c>
      <c r="B22" s="6" t="str">
        <f t="shared" si="9"/>
        <v>6) คณะศิลปกรรมศาสตร์</v>
      </c>
      <c r="C22" s="6" t="s">
        <v>38</v>
      </c>
      <c r="D22" s="6">
        <f t="shared" si="9"/>
        <v>100</v>
      </c>
      <c r="E22" s="6">
        <f t="shared" si="9"/>
        <v>0</v>
      </c>
      <c r="F22" s="6">
        <f t="shared" si="9"/>
        <v>0</v>
      </c>
      <c r="G22" s="6">
        <f t="shared" si="9"/>
        <v>0</v>
      </c>
      <c r="H22" s="6">
        <f t="shared" si="9"/>
        <v>0</v>
      </c>
      <c r="I22" s="6">
        <f t="shared" si="9"/>
        <v>0</v>
      </c>
      <c r="J22" s="6">
        <f t="shared" si="9"/>
        <v>0</v>
      </c>
      <c r="K22" s="6">
        <f t="shared" si="9"/>
        <v>0</v>
      </c>
      <c r="L22" s="6">
        <f t="shared" si="9"/>
        <v>0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>
        <f t="shared" si="9"/>
        <v>0</v>
      </c>
      <c r="Q22" s="6">
        <f t="shared" si="9"/>
        <v>0</v>
      </c>
      <c r="R22" s="6">
        <f t="shared" si="9"/>
        <v>0</v>
      </c>
    </row>
    <row r="23" spans="1:18" s="6" customFormat="1" x14ac:dyDescent="0.2">
      <c r="A23" s="6">
        <f t="shared" si="9"/>
        <v>2</v>
      </c>
      <c r="B23" s="6" t="str">
        <f t="shared" si="9"/>
        <v>7) บัณฑิตวิทยาลัย</v>
      </c>
      <c r="C23" s="6" t="s">
        <v>39</v>
      </c>
      <c r="D23" s="6">
        <f t="shared" si="9"/>
        <v>100</v>
      </c>
      <c r="E23" s="6">
        <f t="shared" si="9"/>
        <v>0</v>
      </c>
      <c r="F23" s="6">
        <f t="shared" si="9"/>
        <v>0</v>
      </c>
      <c r="G23" s="6">
        <f t="shared" si="9"/>
        <v>0</v>
      </c>
      <c r="H23" s="6">
        <f t="shared" si="9"/>
        <v>4</v>
      </c>
      <c r="I23" s="6">
        <f t="shared" si="9"/>
        <v>4</v>
      </c>
      <c r="J23" s="6">
        <f t="shared" si="9"/>
        <v>8</v>
      </c>
      <c r="K23" s="6">
        <f t="shared" si="9"/>
        <v>0</v>
      </c>
      <c r="L23" s="6">
        <f t="shared" si="9"/>
        <v>0</v>
      </c>
      <c r="M23" s="6">
        <f t="shared" si="9"/>
        <v>0</v>
      </c>
      <c r="N23" s="6">
        <f t="shared" si="9"/>
        <v>3.2</v>
      </c>
      <c r="O23" s="6">
        <f t="shared" si="9"/>
        <v>4</v>
      </c>
      <c r="P23" s="6">
        <f t="shared" si="9"/>
        <v>7.2</v>
      </c>
      <c r="Q23" s="6">
        <f t="shared" si="9"/>
        <v>23</v>
      </c>
      <c r="R23" s="6">
        <f t="shared" si="9"/>
        <v>31.3</v>
      </c>
    </row>
    <row r="24" spans="1:18" s="6" customFormat="1" x14ac:dyDescent="0.2">
      <c r="A24" s="6">
        <f t="shared" si="9"/>
        <v>3</v>
      </c>
      <c r="B24" s="6" t="str">
        <f t="shared" si="9"/>
        <v>8) วิทยาลัยนวัตกรรมและการจัดการ</v>
      </c>
      <c r="C24" s="6" t="s">
        <v>40</v>
      </c>
      <c r="D24" s="6">
        <f t="shared" si="9"/>
        <v>100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6">
        <f t="shared" si="9"/>
        <v>6</v>
      </c>
      <c r="J24" s="6">
        <f t="shared" si="9"/>
        <v>6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6</v>
      </c>
      <c r="P24" s="6">
        <f t="shared" si="9"/>
        <v>6</v>
      </c>
      <c r="Q24" s="6">
        <f t="shared" si="9"/>
        <v>11</v>
      </c>
      <c r="R24" s="6">
        <f t="shared" si="9"/>
        <v>54.55</v>
      </c>
    </row>
    <row r="25" spans="1:18" s="6" customFormat="1" x14ac:dyDescent="0.2">
      <c r="A25" s="6">
        <f t="shared" si="9"/>
        <v>4</v>
      </c>
      <c r="B25" s="6" t="str">
        <f t="shared" si="9"/>
        <v>11) วิทยาลัยโลจิสติกส์และซัพพลายเชน</v>
      </c>
      <c r="C25" s="6" t="s">
        <v>41</v>
      </c>
      <c r="D25" s="6">
        <f t="shared" si="9"/>
        <v>100</v>
      </c>
      <c r="E25" s="6">
        <f t="shared" si="9"/>
        <v>0</v>
      </c>
      <c r="F25" s="6">
        <f t="shared" si="9"/>
        <v>4</v>
      </c>
      <c r="G25" s="6">
        <f t="shared" si="9"/>
        <v>0</v>
      </c>
      <c r="H25" s="6">
        <f t="shared" si="9"/>
        <v>0</v>
      </c>
      <c r="I25" s="6">
        <f t="shared" si="9"/>
        <v>1</v>
      </c>
      <c r="J25" s="6">
        <f t="shared" si="9"/>
        <v>5</v>
      </c>
      <c r="K25" s="6">
        <f t="shared" si="9"/>
        <v>0</v>
      </c>
      <c r="L25" s="6">
        <f t="shared" si="9"/>
        <v>1.6</v>
      </c>
      <c r="M25" s="6">
        <f t="shared" si="9"/>
        <v>0</v>
      </c>
      <c r="N25" s="6">
        <f t="shared" si="9"/>
        <v>0</v>
      </c>
      <c r="O25" s="6">
        <f t="shared" si="9"/>
        <v>1</v>
      </c>
      <c r="P25" s="6">
        <f t="shared" si="9"/>
        <v>2.6</v>
      </c>
      <c r="Q25" s="6">
        <f t="shared" si="9"/>
        <v>2</v>
      </c>
      <c r="R25" s="6">
        <f t="shared" si="9"/>
        <v>130</v>
      </c>
    </row>
    <row r="26" spans="1:18" s="6" customFormat="1" x14ac:dyDescent="0.2">
      <c r="A26" s="6">
        <f t="shared" si="9"/>
        <v>5</v>
      </c>
      <c r="B26" s="6" t="str">
        <f t="shared" si="9"/>
        <v>13) วิทยาลัยการปกครองและการเมือง</v>
      </c>
      <c r="C26" s="6" t="s">
        <v>42</v>
      </c>
      <c r="D26" s="6">
        <f t="shared" si="9"/>
        <v>100</v>
      </c>
      <c r="E26" s="6">
        <f t="shared" si="9"/>
        <v>0</v>
      </c>
      <c r="F26" s="6">
        <f t="shared" si="9"/>
        <v>0</v>
      </c>
      <c r="G26" s="6">
        <f t="shared" si="9"/>
        <v>1</v>
      </c>
      <c r="H26" s="6">
        <f t="shared" si="9"/>
        <v>0</v>
      </c>
      <c r="I26" s="6">
        <f t="shared" si="9"/>
        <v>0</v>
      </c>
      <c r="J26" s="6">
        <f t="shared" si="9"/>
        <v>1</v>
      </c>
      <c r="K26" s="6">
        <f t="shared" si="9"/>
        <v>0</v>
      </c>
      <c r="L26" s="6">
        <f t="shared" si="9"/>
        <v>0</v>
      </c>
      <c r="M26" s="6">
        <f t="shared" si="9"/>
        <v>0.6</v>
      </c>
      <c r="N26" s="6">
        <f t="shared" si="9"/>
        <v>0</v>
      </c>
      <c r="O26" s="6">
        <f t="shared" si="9"/>
        <v>0</v>
      </c>
      <c r="P26" s="6">
        <f t="shared" si="9"/>
        <v>0.6</v>
      </c>
      <c r="Q26" s="6">
        <f t="shared" si="9"/>
        <v>3</v>
      </c>
      <c r="R26" s="6">
        <f t="shared" si="9"/>
        <v>20</v>
      </c>
    </row>
    <row r="27" spans="1:18" s="6" customFormat="1" x14ac:dyDescent="0.2">
      <c r="A27" s="6" t="str">
        <f t="shared" si="9"/>
        <v>รวม</v>
      </c>
      <c r="B27" s="6">
        <f t="shared" si="9"/>
        <v>0</v>
      </c>
      <c r="C27" s="6" t="s">
        <v>43</v>
      </c>
      <c r="D27" s="6">
        <f t="shared" si="9"/>
        <v>100</v>
      </c>
      <c r="E27" s="6">
        <f t="shared" si="9"/>
        <v>0</v>
      </c>
      <c r="F27" s="6">
        <f t="shared" si="9"/>
        <v>4</v>
      </c>
      <c r="G27" s="6">
        <f t="shared" si="9"/>
        <v>1</v>
      </c>
      <c r="H27" s="6">
        <f t="shared" si="9"/>
        <v>4</v>
      </c>
      <c r="I27" s="6">
        <f t="shared" si="9"/>
        <v>11</v>
      </c>
      <c r="J27" s="6">
        <f t="shared" si="9"/>
        <v>20</v>
      </c>
      <c r="K27" s="6">
        <f t="shared" si="9"/>
        <v>0</v>
      </c>
      <c r="L27" s="6">
        <f t="shared" si="9"/>
        <v>1.6</v>
      </c>
      <c r="M27" s="6">
        <f t="shared" si="9"/>
        <v>0.6</v>
      </c>
      <c r="N27" s="6">
        <f t="shared" si="9"/>
        <v>3.2</v>
      </c>
      <c r="O27" s="6">
        <f t="shared" si="9"/>
        <v>11</v>
      </c>
      <c r="P27" s="6">
        <f t="shared" si="9"/>
        <v>16.399999999999999</v>
      </c>
      <c r="Q27" s="6">
        <f t="shared" si="9"/>
        <v>39</v>
      </c>
      <c r="R27" s="6">
        <f t="shared" si="9"/>
        <v>42.05</v>
      </c>
    </row>
    <row r="28" spans="1:18" s="6" customFormat="1" x14ac:dyDescent="0.2"/>
    <row r="29" spans="1:18" s="6" customFormat="1" x14ac:dyDescent="0.2"/>
    <row r="30" spans="1:18" s="6" customFormat="1" x14ac:dyDescent="0.2"/>
    <row r="31" spans="1:18" s="6" customFormat="1" x14ac:dyDescent="0.2"/>
    <row r="32" spans="1:18" s="6" customFormat="1" x14ac:dyDescent="0.2"/>
    <row r="33" spans="3:3" s="6" customFormat="1" x14ac:dyDescent="0.2">
      <c r="C33" s="6" t="s">
        <v>10</v>
      </c>
    </row>
    <row r="34" spans="3:3" s="6" customFormat="1" x14ac:dyDescent="0.2">
      <c r="C34" s="6" t="s">
        <v>44</v>
      </c>
    </row>
    <row r="35" spans="3:3" s="6" customFormat="1" x14ac:dyDescent="0.2"/>
    <row r="36" spans="3:3" s="6" customFormat="1" x14ac:dyDescent="0.2"/>
    <row r="37" spans="3:3" s="6" customFormat="1" x14ac:dyDescent="0.2"/>
    <row r="38" spans="3:3" s="6" customFormat="1" x14ac:dyDescent="0.2"/>
    <row r="39" spans="3:3" s="6" customFormat="1" x14ac:dyDescent="0.2"/>
    <row r="40" spans="3:3" s="6" customFormat="1" x14ac:dyDescent="0.2">
      <c r="C40" s="6" t="s">
        <v>45</v>
      </c>
    </row>
    <row r="41" spans="3:3" s="6" customFormat="1" x14ac:dyDescent="0.2">
      <c r="C41" s="6" t="s">
        <v>43</v>
      </c>
    </row>
    <row r="42" spans="3:3" s="6" customFormat="1" x14ac:dyDescent="0.2"/>
    <row r="43" spans="3:3" s="6" customFormat="1" x14ac:dyDescent="0.2"/>
    <row r="44" spans="3:3" s="6" customFormat="1" x14ac:dyDescent="0.2"/>
    <row r="45" spans="3:3" s="6" customFormat="1" x14ac:dyDescent="0.2"/>
    <row r="46" spans="3:3" s="6" customFormat="1" x14ac:dyDescent="0.2"/>
    <row r="47" spans="3:3" s="6" customFormat="1" x14ac:dyDescent="0.2"/>
    <row r="48" spans="3:3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</sheetData>
  <mergeCells count="28">
    <mergeCell ref="B10:C10"/>
    <mergeCell ref="A11:C11"/>
    <mergeCell ref="A13:B14"/>
    <mergeCell ref="C13:Q14"/>
    <mergeCell ref="E20:J20"/>
    <mergeCell ref="K20:P20"/>
    <mergeCell ref="U4:U5"/>
    <mergeCell ref="V4:V5"/>
    <mergeCell ref="B6:C6"/>
    <mergeCell ref="B7:C7"/>
    <mergeCell ref="B8:C8"/>
    <mergeCell ref="B9:C9"/>
    <mergeCell ref="E3:T3"/>
    <mergeCell ref="A4:A5"/>
    <mergeCell ref="B4:C5"/>
    <mergeCell ref="D4:D5"/>
    <mergeCell ref="E4:J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1"/>
  <sheetViews>
    <sheetView zoomScale="70" zoomScaleNormal="70" workbookViewId="0">
      <pane xSplit="3" ySplit="4" topLeftCell="L151" activePane="bottomRight" state="frozen"/>
      <selection activeCell="S12" sqref="S12"/>
      <selection pane="topRight" activeCell="S12" sqref="S12"/>
      <selection pane="bottomLeft" activeCell="S12" sqref="S12"/>
      <selection pane="bottomRight" activeCell="S12" sqref="S12"/>
    </sheetView>
  </sheetViews>
  <sheetFormatPr defaultColWidth="9" defaultRowHeight="24" x14ac:dyDescent="0.2"/>
  <cols>
    <col min="1" max="1" width="9" style="83"/>
    <col min="2" max="2" width="18.75" style="83" bestFit="1" customWidth="1"/>
    <col min="3" max="3" width="23.125" style="83" customWidth="1"/>
    <col min="4" max="4" width="52.25" style="83" customWidth="1"/>
    <col min="5" max="6" width="13.125" style="83" customWidth="1"/>
    <col min="7" max="7" width="16.25" style="83" customWidth="1"/>
    <col min="8" max="8" width="32" style="83" customWidth="1"/>
    <col min="9" max="10" width="13" style="83" customWidth="1"/>
    <col min="11" max="11" width="26.25" style="83" customWidth="1"/>
    <col min="12" max="12" width="12.75" style="83" customWidth="1"/>
    <col min="13" max="13" width="23.75" style="83" customWidth="1"/>
    <col min="14" max="14" width="26.125" style="83" customWidth="1"/>
    <col min="15" max="56" width="9" style="6"/>
    <col min="57" max="16384" width="9" style="83"/>
  </cols>
  <sheetData>
    <row r="1" spans="1:15" ht="52.5" customHeight="1" x14ac:dyDescent="0.2">
      <c r="A1" s="84"/>
      <c r="B1" s="85" t="s">
        <v>46</v>
      </c>
      <c r="C1" s="86" t="s">
        <v>47</v>
      </c>
      <c r="D1" s="86"/>
      <c r="E1" s="86"/>
      <c r="F1" s="86"/>
      <c r="G1" s="86"/>
      <c r="H1" s="86"/>
      <c r="I1" s="86"/>
      <c r="J1" s="87"/>
      <c r="K1" s="87"/>
      <c r="L1" s="87"/>
      <c r="M1" s="88" t="s">
        <v>2</v>
      </c>
      <c r="N1" s="89"/>
      <c r="O1" s="90"/>
    </row>
    <row r="2" spans="1:15" ht="30.75" x14ac:dyDescent="0.2">
      <c r="A2" s="91"/>
      <c r="B2" s="92" t="s">
        <v>3</v>
      </c>
      <c r="C2" s="93" t="s">
        <v>4</v>
      </c>
      <c r="D2" s="94"/>
      <c r="E2" s="95"/>
      <c r="F2" s="95"/>
      <c r="G2" s="96"/>
      <c r="H2" s="94"/>
      <c r="I2" s="94"/>
      <c r="J2" s="94"/>
      <c r="K2" s="94"/>
      <c r="L2" s="94"/>
      <c r="M2" s="8" t="s">
        <v>5</v>
      </c>
      <c r="N2" s="14"/>
      <c r="O2" s="97"/>
    </row>
    <row r="3" spans="1:15" s="6" customFormat="1" ht="27.75" x14ac:dyDescent="0.2">
      <c r="A3" s="91"/>
      <c r="B3" s="98"/>
      <c r="C3" s="16" t="s">
        <v>48</v>
      </c>
      <c r="D3" s="16" t="s">
        <v>49</v>
      </c>
      <c r="F3" s="16"/>
      <c r="M3" s="99"/>
      <c r="N3" s="99"/>
    </row>
    <row r="4" spans="1:15" ht="138.75" x14ac:dyDescent="0.2">
      <c r="A4" s="100" t="s">
        <v>9</v>
      </c>
      <c r="B4" s="101" t="s">
        <v>50</v>
      </c>
      <c r="C4" s="101"/>
      <c r="D4" s="100" t="s">
        <v>51</v>
      </c>
      <c r="E4" s="102" t="s">
        <v>52</v>
      </c>
      <c r="F4" s="103" t="s">
        <v>53</v>
      </c>
      <c r="G4" s="103" t="s">
        <v>54</v>
      </c>
      <c r="H4" s="103" t="s">
        <v>55</v>
      </c>
      <c r="I4" s="103" t="s">
        <v>56</v>
      </c>
      <c r="J4" s="103" t="s">
        <v>57</v>
      </c>
      <c r="K4" s="103" t="s">
        <v>58</v>
      </c>
      <c r="L4" s="103" t="s">
        <v>59</v>
      </c>
      <c r="M4" s="103" t="s">
        <v>60</v>
      </c>
      <c r="N4" s="100" t="s">
        <v>61</v>
      </c>
    </row>
    <row r="5" spans="1:15" s="6" customFormat="1" x14ac:dyDescent="0.2">
      <c r="A5" s="104">
        <v>1</v>
      </c>
      <c r="B5" s="105" t="s">
        <v>62</v>
      </c>
      <c r="C5" s="106"/>
      <c r="D5" s="104" t="s">
        <v>63</v>
      </c>
      <c r="E5" s="104" t="s">
        <v>64</v>
      </c>
      <c r="F5" s="104" t="s">
        <v>65</v>
      </c>
      <c r="G5" s="107">
        <f>VLOOKUP(D5,'[1]000'!$F$19:$G$31,2,0)</f>
        <v>1</v>
      </c>
      <c r="H5" s="104" t="s">
        <v>66</v>
      </c>
      <c r="I5" s="108" t="s">
        <v>67</v>
      </c>
      <c r="J5" s="104" t="s">
        <v>68</v>
      </c>
      <c r="K5" s="104" t="s">
        <v>69</v>
      </c>
      <c r="L5" s="104" t="s">
        <v>70</v>
      </c>
      <c r="M5" s="104" t="s">
        <v>71</v>
      </c>
      <c r="N5" s="104" t="s">
        <v>72</v>
      </c>
    </row>
    <row r="6" spans="1:15" s="6" customFormat="1" x14ac:dyDescent="0.2">
      <c r="A6" s="104">
        <v>2</v>
      </c>
      <c r="B6" s="105" t="s">
        <v>73</v>
      </c>
      <c r="C6" s="106"/>
      <c r="D6" s="104" t="s">
        <v>74</v>
      </c>
      <c r="E6" s="104" t="s">
        <v>75</v>
      </c>
      <c r="F6" s="104" t="s">
        <v>65</v>
      </c>
      <c r="G6" s="107">
        <f>VLOOKUP(D6,'[1]000'!$F$19:$G$31,2,0)</f>
        <v>0.8</v>
      </c>
      <c r="H6" s="104" t="s">
        <v>76</v>
      </c>
      <c r="I6" s="108" t="s">
        <v>77</v>
      </c>
      <c r="J6" s="104" t="s">
        <v>78</v>
      </c>
      <c r="K6" s="104" t="s">
        <v>79</v>
      </c>
      <c r="L6" s="104" t="s">
        <v>70</v>
      </c>
      <c r="M6" s="104" t="s">
        <v>4</v>
      </c>
      <c r="N6" s="104" t="s">
        <v>80</v>
      </c>
    </row>
    <row r="7" spans="1:15" s="6" customFormat="1" x14ac:dyDescent="0.2">
      <c r="A7" s="104">
        <v>3</v>
      </c>
      <c r="B7" s="105" t="s">
        <v>81</v>
      </c>
      <c r="C7" s="106"/>
      <c r="D7" s="104" t="s">
        <v>74</v>
      </c>
      <c r="E7" s="104" t="s">
        <v>75</v>
      </c>
      <c r="F7" s="104" t="s">
        <v>65</v>
      </c>
      <c r="G7" s="107">
        <f>VLOOKUP(D7,'[1]000'!$F$19:$G$31,2,0)</f>
        <v>0.8</v>
      </c>
      <c r="H7" s="104" t="s">
        <v>76</v>
      </c>
      <c r="I7" s="108" t="s">
        <v>77</v>
      </c>
      <c r="J7" s="104" t="s">
        <v>82</v>
      </c>
      <c r="K7" s="104" t="s">
        <v>83</v>
      </c>
      <c r="L7" s="104" t="s">
        <v>70</v>
      </c>
      <c r="M7" s="104" t="s">
        <v>4</v>
      </c>
      <c r="N7" s="104" t="s">
        <v>80</v>
      </c>
    </row>
    <row r="8" spans="1:15" s="6" customFormat="1" x14ac:dyDescent="0.2">
      <c r="A8" s="104">
        <v>4</v>
      </c>
      <c r="B8" s="105" t="s">
        <v>84</v>
      </c>
      <c r="C8" s="106"/>
      <c r="D8" s="104" t="s">
        <v>85</v>
      </c>
      <c r="E8" s="104" t="s">
        <v>75</v>
      </c>
      <c r="F8" s="104" t="s">
        <v>65</v>
      </c>
      <c r="G8" s="107">
        <f>VLOOKUP(D8,'[1]000'!$F$19:$G$31,2,0)</f>
        <v>0.6</v>
      </c>
      <c r="H8" s="104" t="s">
        <v>86</v>
      </c>
      <c r="I8" s="108" t="s">
        <v>77</v>
      </c>
      <c r="J8" s="104" t="s">
        <v>87</v>
      </c>
      <c r="K8" s="104" t="s">
        <v>88</v>
      </c>
      <c r="L8" s="104" t="s">
        <v>89</v>
      </c>
      <c r="M8" s="104" t="s">
        <v>90</v>
      </c>
      <c r="N8" s="104" t="s">
        <v>91</v>
      </c>
    </row>
    <row r="9" spans="1:15" s="6" customFormat="1" x14ac:dyDescent="0.2">
      <c r="A9" s="109">
        <v>5</v>
      </c>
      <c r="B9" s="105" t="s">
        <v>92</v>
      </c>
      <c r="C9" s="106"/>
      <c r="D9" s="104" t="s">
        <v>63</v>
      </c>
      <c r="E9" s="104" t="s">
        <v>64</v>
      </c>
      <c r="F9" s="104" t="s">
        <v>65</v>
      </c>
      <c r="G9" s="107">
        <f>VLOOKUP(D9,'[1]000'!$F$19:$G$31,2,0)</f>
        <v>1</v>
      </c>
      <c r="H9" s="104" t="s">
        <v>66</v>
      </c>
      <c r="I9" s="108" t="s">
        <v>67</v>
      </c>
      <c r="J9" s="104" t="s">
        <v>93</v>
      </c>
      <c r="K9" s="104" t="s">
        <v>94</v>
      </c>
      <c r="L9" s="104" t="s">
        <v>70</v>
      </c>
      <c r="M9" s="104" t="s">
        <v>71</v>
      </c>
      <c r="N9" s="104" t="s">
        <v>72</v>
      </c>
    </row>
    <row r="10" spans="1:15" s="6" customFormat="1" x14ac:dyDescent="0.2">
      <c r="A10" s="109">
        <v>6</v>
      </c>
      <c r="B10" s="110" t="s">
        <v>95</v>
      </c>
      <c r="C10" s="106"/>
      <c r="D10" s="104" t="s">
        <v>63</v>
      </c>
      <c r="E10" s="104" t="s">
        <v>64</v>
      </c>
      <c r="F10" s="104" t="s">
        <v>65</v>
      </c>
      <c r="G10" s="107">
        <f>VLOOKUP(D10,'[1]000'!$F$19:$G$31,2,0)</f>
        <v>1</v>
      </c>
      <c r="H10" s="104" t="s">
        <v>66</v>
      </c>
      <c r="I10" s="108" t="s">
        <v>67</v>
      </c>
      <c r="J10" s="104" t="s">
        <v>96</v>
      </c>
      <c r="K10" s="104" t="s">
        <v>97</v>
      </c>
      <c r="L10" s="104" t="s">
        <v>70</v>
      </c>
      <c r="M10" s="104" t="s">
        <v>71</v>
      </c>
      <c r="N10" s="104" t="s">
        <v>72</v>
      </c>
    </row>
    <row r="11" spans="1:15" s="6" customFormat="1" x14ac:dyDescent="0.2">
      <c r="A11" s="109">
        <v>7</v>
      </c>
      <c r="B11" s="110" t="s">
        <v>98</v>
      </c>
      <c r="C11" s="106"/>
      <c r="D11" s="104" t="s">
        <v>63</v>
      </c>
      <c r="E11" s="104" t="s">
        <v>64</v>
      </c>
      <c r="F11" s="104" t="s">
        <v>65</v>
      </c>
      <c r="G11" s="107">
        <f>VLOOKUP(D11,'[1]000'!$F$19:$G$31,2,0)</f>
        <v>1</v>
      </c>
      <c r="H11" s="104" t="s">
        <v>66</v>
      </c>
      <c r="I11" s="108" t="s">
        <v>67</v>
      </c>
      <c r="J11" s="104" t="s">
        <v>99</v>
      </c>
      <c r="K11" s="104" t="s">
        <v>100</v>
      </c>
      <c r="L11" s="104" t="s">
        <v>70</v>
      </c>
      <c r="M11" s="104" t="s">
        <v>71</v>
      </c>
      <c r="N11" s="104" t="s">
        <v>72</v>
      </c>
    </row>
    <row r="12" spans="1:15" s="6" customFormat="1" x14ac:dyDescent="0.2">
      <c r="A12" s="109">
        <v>8</v>
      </c>
      <c r="B12" s="105" t="s">
        <v>101</v>
      </c>
      <c r="C12" s="106"/>
      <c r="D12" s="104" t="s">
        <v>63</v>
      </c>
      <c r="E12" s="104" t="s">
        <v>64</v>
      </c>
      <c r="F12" s="104" t="s">
        <v>65</v>
      </c>
      <c r="G12" s="107">
        <f>VLOOKUP(D12,'[1]000'!$F$19:$G$31,2,0)</f>
        <v>1</v>
      </c>
      <c r="H12" s="104" t="s">
        <v>66</v>
      </c>
      <c r="I12" s="108" t="s">
        <v>67</v>
      </c>
      <c r="J12" s="104" t="s">
        <v>102</v>
      </c>
      <c r="K12" s="104" t="s">
        <v>103</v>
      </c>
      <c r="L12" s="104" t="s">
        <v>70</v>
      </c>
      <c r="M12" s="104" t="s">
        <v>71</v>
      </c>
      <c r="N12" s="104" t="s">
        <v>72</v>
      </c>
    </row>
    <row r="13" spans="1:15" s="6" customFormat="1" x14ac:dyDescent="0.2">
      <c r="A13" s="109">
        <v>9</v>
      </c>
      <c r="B13" s="105" t="s">
        <v>104</v>
      </c>
      <c r="C13" s="106"/>
      <c r="D13" s="104" t="s">
        <v>63</v>
      </c>
      <c r="E13" s="104" t="s">
        <v>64</v>
      </c>
      <c r="F13" s="104" t="s">
        <v>65</v>
      </c>
      <c r="G13" s="107">
        <f>VLOOKUP(D13,'[1]000'!$F$19:$G$31,2,0)</f>
        <v>1</v>
      </c>
      <c r="H13" s="104" t="s">
        <v>66</v>
      </c>
      <c r="I13" s="108" t="s">
        <v>67</v>
      </c>
      <c r="J13" s="104" t="s">
        <v>105</v>
      </c>
      <c r="K13" s="104" t="s">
        <v>106</v>
      </c>
      <c r="L13" s="104" t="s">
        <v>70</v>
      </c>
      <c r="M13" s="104" t="s">
        <v>71</v>
      </c>
      <c r="N13" s="104" t="s">
        <v>72</v>
      </c>
    </row>
    <row r="14" spans="1:15" s="6" customFormat="1" x14ac:dyDescent="0.2">
      <c r="A14" s="109">
        <v>10</v>
      </c>
      <c r="B14" s="105" t="s">
        <v>107</v>
      </c>
      <c r="C14" s="106"/>
      <c r="D14" s="104" t="s">
        <v>85</v>
      </c>
      <c r="E14" s="104" t="s">
        <v>75</v>
      </c>
      <c r="F14" s="104" t="s">
        <v>65</v>
      </c>
      <c r="G14" s="107">
        <f>VLOOKUP(D14,'[1]000'!$F$19:$G$31,2,0)</f>
        <v>0.6</v>
      </c>
      <c r="H14" s="104" t="s">
        <v>108</v>
      </c>
      <c r="I14" s="108" t="s">
        <v>109</v>
      </c>
      <c r="J14" s="104"/>
      <c r="K14" s="104" t="s">
        <v>110</v>
      </c>
      <c r="L14" s="104" t="s">
        <v>89</v>
      </c>
      <c r="M14" s="104" t="s">
        <v>4</v>
      </c>
      <c r="N14" s="104" t="s">
        <v>111</v>
      </c>
    </row>
    <row r="15" spans="1:15" s="6" customFormat="1" x14ac:dyDescent="0.2">
      <c r="A15" s="109">
        <v>11</v>
      </c>
      <c r="B15" s="105" t="s">
        <v>112</v>
      </c>
      <c r="C15" s="106"/>
      <c r="D15" s="104" t="s">
        <v>85</v>
      </c>
      <c r="E15" s="104" t="s">
        <v>75</v>
      </c>
      <c r="F15" s="104" t="s">
        <v>65</v>
      </c>
      <c r="G15" s="107">
        <f>VLOOKUP(D15,'[1]000'!$F$19:$G$31,2,0)</f>
        <v>0.6</v>
      </c>
      <c r="H15" s="104" t="s">
        <v>113</v>
      </c>
      <c r="I15" s="108" t="s">
        <v>114</v>
      </c>
      <c r="J15" s="104"/>
      <c r="K15" s="104" t="s">
        <v>115</v>
      </c>
      <c r="L15" s="104" t="s">
        <v>89</v>
      </c>
      <c r="M15" s="104" t="s">
        <v>4</v>
      </c>
      <c r="N15" s="104" t="s">
        <v>116</v>
      </c>
    </row>
    <row r="16" spans="1:15" s="6" customFormat="1" x14ac:dyDescent="0.2">
      <c r="A16" s="109">
        <v>12</v>
      </c>
      <c r="B16" s="105" t="s">
        <v>117</v>
      </c>
      <c r="C16" s="106"/>
      <c r="D16" s="104" t="s">
        <v>85</v>
      </c>
      <c r="E16" s="104" t="s">
        <v>75</v>
      </c>
      <c r="F16" s="104" t="s">
        <v>65</v>
      </c>
      <c r="G16" s="107">
        <f>VLOOKUP(D16,'[1]000'!$F$19:$G$31,2,0)</f>
        <v>0.6</v>
      </c>
      <c r="H16" s="104" t="s">
        <v>118</v>
      </c>
      <c r="I16" s="108" t="s">
        <v>119</v>
      </c>
      <c r="J16" s="104"/>
      <c r="K16" s="104" t="s">
        <v>120</v>
      </c>
      <c r="L16" s="104" t="s">
        <v>89</v>
      </c>
      <c r="M16" s="104" t="s">
        <v>4</v>
      </c>
      <c r="N16" s="104" t="s">
        <v>116</v>
      </c>
    </row>
    <row r="17" spans="1:14" s="6" customFormat="1" x14ac:dyDescent="0.2">
      <c r="A17" s="109">
        <v>13</v>
      </c>
      <c r="B17" s="105" t="s">
        <v>121</v>
      </c>
      <c r="C17" s="106"/>
      <c r="D17" s="104" t="s">
        <v>85</v>
      </c>
      <c r="E17" s="104" t="s">
        <v>75</v>
      </c>
      <c r="F17" s="104" t="s">
        <v>65</v>
      </c>
      <c r="G17" s="107">
        <f>VLOOKUP(D17,'[1]000'!$F$19:$G$31,2,0)</f>
        <v>0.6</v>
      </c>
      <c r="H17" s="104" t="s">
        <v>122</v>
      </c>
      <c r="I17" s="108" t="s">
        <v>123</v>
      </c>
      <c r="J17" s="104" t="s">
        <v>124</v>
      </c>
      <c r="K17" s="104" t="s">
        <v>125</v>
      </c>
      <c r="L17" s="104" t="s">
        <v>89</v>
      </c>
      <c r="M17" s="104" t="s">
        <v>126</v>
      </c>
      <c r="N17" s="104" t="s">
        <v>127</v>
      </c>
    </row>
    <row r="18" spans="1:14" s="6" customFormat="1" x14ac:dyDescent="0.2">
      <c r="A18" s="109">
        <v>14</v>
      </c>
      <c r="B18" s="105" t="s">
        <v>128</v>
      </c>
      <c r="C18" s="106"/>
      <c r="D18" s="104" t="s">
        <v>85</v>
      </c>
      <c r="E18" s="104" t="s">
        <v>75</v>
      </c>
      <c r="F18" s="104" t="s">
        <v>65</v>
      </c>
      <c r="G18" s="107">
        <f>VLOOKUP(D18,'[1]000'!$F$19:$G$31,2,0)</f>
        <v>0.6</v>
      </c>
      <c r="H18" s="104" t="s">
        <v>129</v>
      </c>
      <c r="I18" s="108" t="s">
        <v>130</v>
      </c>
      <c r="J18" s="104"/>
      <c r="K18" s="104" t="s">
        <v>131</v>
      </c>
      <c r="L18" s="104" t="s">
        <v>89</v>
      </c>
      <c r="M18" s="104" t="s">
        <v>132</v>
      </c>
      <c r="N18" s="104" t="s">
        <v>133</v>
      </c>
    </row>
    <row r="19" spans="1:14" s="6" customFormat="1" x14ac:dyDescent="0.2">
      <c r="A19" s="109">
        <v>15</v>
      </c>
      <c r="B19" s="105" t="s">
        <v>134</v>
      </c>
      <c r="C19" s="106"/>
      <c r="D19" s="104" t="s">
        <v>85</v>
      </c>
      <c r="E19" s="104" t="s">
        <v>75</v>
      </c>
      <c r="F19" s="104" t="s">
        <v>65</v>
      </c>
      <c r="G19" s="107">
        <f>VLOOKUP(D19,'[1]000'!$F$19:$G$31,2,0)</f>
        <v>0.6</v>
      </c>
      <c r="H19" s="104" t="s">
        <v>135</v>
      </c>
      <c r="I19" s="108" t="s">
        <v>114</v>
      </c>
      <c r="J19" s="104"/>
      <c r="K19" s="104" t="s">
        <v>136</v>
      </c>
      <c r="L19" s="104" t="s">
        <v>89</v>
      </c>
      <c r="M19" s="104" t="s">
        <v>132</v>
      </c>
      <c r="N19" s="104" t="s">
        <v>137</v>
      </c>
    </row>
    <row r="20" spans="1:14" s="6" customFormat="1" x14ac:dyDescent="0.2">
      <c r="A20" s="109">
        <v>16</v>
      </c>
      <c r="B20" s="105" t="s">
        <v>138</v>
      </c>
      <c r="C20" s="106"/>
      <c r="D20" s="104" t="s">
        <v>85</v>
      </c>
      <c r="E20" s="104" t="s">
        <v>75</v>
      </c>
      <c r="F20" s="104" t="s">
        <v>65</v>
      </c>
      <c r="G20" s="107">
        <f>VLOOKUP(D20,'[1]000'!$F$19:$G$31,2,0)</f>
        <v>0.6</v>
      </c>
      <c r="H20" s="104" t="s">
        <v>139</v>
      </c>
      <c r="I20" s="108" t="s">
        <v>140</v>
      </c>
      <c r="J20" s="111" t="s">
        <v>141</v>
      </c>
      <c r="K20" s="111" t="s">
        <v>142</v>
      </c>
      <c r="L20" s="104" t="s">
        <v>70</v>
      </c>
      <c r="M20" s="104" t="s">
        <v>132</v>
      </c>
      <c r="N20" s="104" t="s">
        <v>137</v>
      </c>
    </row>
    <row r="21" spans="1:14" s="6" customFormat="1" x14ac:dyDescent="0.2">
      <c r="A21" s="109">
        <v>17</v>
      </c>
      <c r="B21" s="105" t="s">
        <v>143</v>
      </c>
      <c r="C21" s="106"/>
      <c r="D21" s="104" t="s">
        <v>85</v>
      </c>
      <c r="E21" s="104" t="s">
        <v>75</v>
      </c>
      <c r="F21" s="104" t="s">
        <v>65</v>
      </c>
      <c r="G21" s="107">
        <f>VLOOKUP(D21,'[1]000'!$F$19:$G$31,2,0)</f>
        <v>0.6</v>
      </c>
      <c r="H21" s="104" t="s">
        <v>86</v>
      </c>
      <c r="I21" s="108" t="s">
        <v>144</v>
      </c>
      <c r="J21" s="104" t="s">
        <v>145</v>
      </c>
      <c r="K21" s="104" t="s">
        <v>146</v>
      </c>
      <c r="L21" s="104" t="s">
        <v>89</v>
      </c>
      <c r="M21" s="104" t="s">
        <v>132</v>
      </c>
      <c r="N21" s="104" t="s">
        <v>137</v>
      </c>
    </row>
    <row r="22" spans="1:14" s="6" customFormat="1" x14ac:dyDescent="0.2">
      <c r="A22" s="109">
        <v>18</v>
      </c>
      <c r="B22" s="105" t="s">
        <v>147</v>
      </c>
      <c r="C22" s="106"/>
      <c r="D22" s="104" t="s">
        <v>85</v>
      </c>
      <c r="E22" s="104" t="s">
        <v>75</v>
      </c>
      <c r="F22" s="104" t="s">
        <v>65</v>
      </c>
      <c r="G22" s="107">
        <f>VLOOKUP(D22,'[1]000'!$F$19:$G$31,2,0)</f>
        <v>0.6</v>
      </c>
      <c r="H22" s="104" t="s">
        <v>86</v>
      </c>
      <c r="I22" s="108" t="s">
        <v>144</v>
      </c>
      <c r="J22" s="104" t="s">
        <v>148</v>
      </c>
      <c r="K22" s="104" t="s">
        <v>149</v>
      </c>
      <c r="L22" s="104" t="s">
        <v>89</v>
      </c>
      <c r="M22" s="104" t="s">
        <v>132</v>
      </c>
      <c r="N22" s="104" t="s">
        <v>137</v>
      </c>
    </row>
    <row r="23" spans="1:14" s="6" customFormat="1" x14ac:dyDescent="0.2">
      <c r="A23" s="109">
        <v>19</v>
      </c>
      <c r="B23" s="105" t="s">
        <v>150</v>
      </c>
      <c r="C23" s="106"/>
      <c r="D23" s="104" t="s">
        <v>85</v>
      </c>
      <c r="E23" s="104" t="s">
        <v>75</v>
      </c>
      <c r="F23" s="104" t="s">
        <v>65</v>
      </c>
      <c r="G23" s="107">
        <f>VLOOKUP(D23,'[1]000'!$F$19:$G$31,2,0)</f>
        <v>0.6</v>
      </c>
      <c r="H23" s="104" t="s">
        <v>135</v>
      </c>
      <c r="I23" s="108" t="s">
        <v>114</v>
      </c>
      <c r="J23" s="104" t="s">
        <v>151</v>
      </c>
      <c r="K23" s="104" t="s">
        <v>152</v>
      </c>
      <c r="L23" s="104" t="s">
        <v>89</v>
      </c>
      <c r="M23" s="104" t="s">
        <v>132</v>
      </c>
      <c r="N23" s="104" t="s">
        <v>137</v>
      </c>
    </row>
    <row r="24" spans="1:14" s="6" customFormat="1" x14ac:dyDescent="0.2">
      <c r="A24" s="109">
        <v>20</v>
      </c>
      <c r="B24" s="105" t="s">
        <v>138</v>
      </c>
      <c r="C24" s="106"/>
      <c r="D24" s="104" t="s">
        <v>85</v>
      </c>
      <c r="E24" s="104" t="s">
        <v>75</v>
      </c>
      <c r="F24" s="104" t="s">
        <v>65</v>
      </c>
      <c r="G24" s="107">
        <f>VLOOKUP(D24,'[1]000'!$F$19:$G$31,2,0)</f>
        <v>0.6</v>
      </c>
      <c r="H24" s="104" t="s">
        <v>139</v>
      </c>
      <c r="I24" s="108" t="s">
        <v>153</v>
      </c>
      <c r="J24" s="104" t="s">
        <v>141</v>
      </c>
      <c r="K24" s="104" t="s">
        <v>154</v>
      </c>
      <c r="L24" s="104" t="s">
        <v>89</v>
      </c>
      <c r="M24" s="104" t="s">
        <v>132</v>
      </c>
      <c r="N24" s="104" t="s">
        <v>137</v>
      </c>
    </row>
    <row r="25" spans="1:14" s="6" customFormat="1" x14ac:dyDescent="0.2">
      <c r="A25" s="104">
        <v>21</v>
      </c>
      <c r="B25" s="105" t="s">
        <v>155</v>
      </c>
      <c r="C25" s="106"/>
      <c r="D25" s="104" t="s">
        <v>85</v>
      </c>
      <c r="E25" s="104" t="s">
        <v>75</v>
      </c>
      <c r="F25" s="104" t="s">
        <v>65</v>
      </c>
      <c r="G25" s="107">
        <f>VLOOKUP(D25,'[2]000'!$F$19:$G$31,2,0)</f>
        <v>0.6</v>
      </c>
      <c r="H25" s="104" t="s">
        <v>156</v>
      </c>
      <c r="I25" s="108" t="s">
        <v>157</v>
      </c>
      <c r="J25" s="104"/>
      <c r="K25" s="104" t="s">
        <v>158</v>
      </c>
      <c r="L25" s="104" t="s">
        <v>89</v>
      </c>
      <c r="M25" s="104" t="s">
        <v>4</v>
      </c>
      <c r="N25" s="104" t="s">
        <v>111</v>
      </c>
    </row>
    <row r="26" spans="1:14" s="6" customFormat="1" x14ac:dyDescent="0.2">
      <c r="A26" s="104">
        <v>22</v>
      </c>
      <c r="B26" s="105" t="s">
        <v>159</v>
      </c>
      <c r="C26" s="106"/>
      <c r="D26" s="104" t="s">
        <v>63</v>
      </c>
      <c r="E26" s="104" t="s">
        <v>64</v>
      </c>
      <c r="F26" s="104" t="s">
        <v>65</v>
      </c>
      <c r="G26" s="107">
        <f>VLOOKUP(D26,'[2]000'!$F$19:$G$31,2,0)</f>
        <v>1</v>
      </c>
      <c r="H26" s="104" t="s">
        <v>160</v>
      </c>
      <c r="I26" s="108" t="s">
        <v>161</v>
      </c>
      <c r="J26" s="104" t="s">
        <v>162</v>
      </c>
      <c r="K26" s="104" t="s">
        <v>163</v>
      </c>
      <c r="L26" s="104" t="s">
        <v>89</v>
      </c>
      <c r="M26" s="104" t="s">
        <v>4</v>
      </c>
      <c r="N26" s="104" t="s">
        <v>164</v>
      </c>
    </row>
    <row r="27" spans="1:14" s="6" customFormat="1" x14ac:dyDescent="0.2">
      <c r="A27" s="104">
        <v>23</v>
      </c>
      <c r="B27" s="105" t="s">
        <v>165</v>
      </c>
      <c r="C27" s="106"/>
      <c r="D27" s="104" t="s">
        <v>85</v>
      </c>
      <c r="E27" s="104" t="s">
        <v>75</v>
      </c>
      <c r="F27" s="104" t="s">
        <v>65</v>
      </c>
      <c r="G27" s="107">
        <f>VLOOKUP(D27,'[2]000'!$F$19:$G$31,2,0)</f>
        <v>0.6</v>
      </c>
      <c r="H27" s="104" t="s">
        <v>166</v>
      </c>
      <c r="I27" s="108" t="s">
        <v>167</v>
      </c>
      <c r="J27" s="104" t="s">
        <v>168</v>
      </c>
      <c r="K27" s="104" t="s">
        <v>169</v>
      </c>
      <c r="L27" s="104" t="s">
        <v>89</v>
      </c>
      <c r="M27" s="104" t="s">
        <v>4</v>
      </c>
      <c r="N27" s="104" t="s">
        <v>116</v>
      </c>
    </row>
    <row r="28" spans="1:14" s="6" customFormat="1" x14ac:dyDescent="0.2">
      <c r="A28" s="109">
        <v>24</v>
      </c>
      <c r="B28" s="105" t="s">
        <v>170</v>
      </c>
      <c r="C28" s="106"/>
      <c r="D28" s="104" t="s">
        <v>74</v>
      </c>
      <c r="E28" s="104" t="s">
        <v>75</v>
      </c>
      <c r="F28" s="104" t="s">
        <v>65</v>
      </c>
      <c r="G28" s="107">
        <f>VLOOKUP(D28,'[3]000'!$F$19:$G$31,2,0)</f>
        <v>0.8</v>
      </c>
      <c r="H28" s="104" t="s">
        <v>171</v>
      </c>
      <c r="I28" s="108" t="s">
        <v>172</v>
      </c>
      <c r="J28" s="104" t="s">
        <v>173</v>
      </c>
      <c r="K28" s="104" t="s">
        <v>174</v>
      </c>
      <c r="L28" s="104" t="s">
        <v>70</v>
      </c>
      <c r="M28" s="104" t="s">
        <v>4</v>
      </c>
      <c r="N28" s="104" t="s">
        <v>175</v>
      </c>
    </row>
    <row r="29" spans="1:14" s="6" customFormat="1" x14ac:dyDescent="0.2">
      <c r="A29" s="109">
        <v>25</v>
      </c>
      <c r="B29" s="105" t="s">
        <v>176</v>
      </c>
      <c r="C29" s="106"/>
      <c r="D29" s="104" t="s">
        <v>63</v>
      </c>
      <c r="E29" s="104" t="s">
        <v>64</v>
      </c>
      <c r="F29" s="104" t="s">
        <v>65</v>
      </c>
      <c r="G29" s="107">
        <f>VLOOKUP(D29,'[3]000'!$F$19:$G$31,2,0)</f>
        <v>1</v>
      </c>
      <c r="H29" s="104" t="s">
        <v>177</v>
      </c>
      <c r="I29" s="108" t="s">
        <v>178</v>
      </c>
      <c r="J29" s="104" t="s">
        <v>179</v>
      </c>
      <c r="K29" s="104" t="s">
        <v>180</v>
      </c>
      <c r="L29" s="104" t="s">
        <v>70</v>
      </c>
      <c r="M29" s="104" t="s">
        <v>4</v>
      </c>
      <c r="N29" s="104" t="s">
        <v>175</v>
      </c>
    </row>
    <row r="30" spans="1:14" s="6" customFormat="1" x14ac:dyDescent="0.2">
      <c r="A30" s="109">
        <v>26</v>
      </c>
      <c r="B30" s="105" t="s">
        <v>181</v>
      </c>
      <c r="C30" s="106"/>
      <c r="D30" s="104" t="s">
        <v>85</v>
      </c>
      <c r="E30" s="104" t="s">
        <v>75</v>
      </c>
      <c r="F30" s="104" t="s">
        <v>65</v>
      </c>
      <c r="G30" s="107">
        <f>VLOOKUP(D30,'[3]000'!$F$19:$G$31,2,0)</f>
        <v>0.6</v>
      </c>
      <c r="H30" s="104" t="s">
        <v>108</v>
      </c>
      <c r="I30" s="108" t="s">
        <v>182</v>
      </c>
      <c r="J30" s="104" t="s">
        <v>183</v>
      </c>
      <c r="K30" s="104" t="s">
        <v>184</v>
      </c>
      <c r="L30" s="104" t="s">
        <v>89</v>
      </c>
      <c r="M30" s="104" t="s">
        <v>4</v>
      </c>
      <c r="N30" s="104" t="s">
        <v>111</v>
      </c>
    </row>
    <row r="31" spans="1:14" s="6" customFormat="1" x14ac:dyDescent="0.2">
      <c r="A31" s="109">
        <v>27</v>
      </c>
      <c r="B31" s="105" t="s">
        <v>185</v>
      </c>
      <c r="C31" s="106"/>
      <c r="D31" s="104" t="s">
        <v>186</v>
      </c>
      <c r="E31" s="104" t="s">
        <v>65</v>
      </c>
      <c r="F31" s="104" t="s">
        <v>75</v>
      </c>
      <c r="G31" s="107">
        <f>VLOOKUP(D31,'[3]000'!$F$19:$G$31,2,0)</f>
        <v>0.2</v>
      </c>
      <c r="H31" s="104" t="s">
        <v>187</v>
      </c>
      <c r="I31" s="108" t="s">
        <v>188</v>
      </c>
      <c r="J31" s="104" t="s">
        <v>189</v>
      </c>
      <c r="K31" s="104" t="s">
        <v>190</v>
      </c>
      <c r="L31" s="104" t="s">
        <v>89</v>
      </c>
      <c r="M31" s="104" t="s">
        <v>4</v>
      </c>
      <c r="N31" s="104" t="s">
        <v>191</v>
      </c>
    </row>
    <row r="32" spans="1:14" s="6" customFormat="1" x14ac:dyDescent="0.2">
      <c r="A32" s="109">
        <v>28</v>
      </c>
      <c r="B32" s="105" t="s">
        <v>192</v>
      </c>
      <c r="C32" s="106"/>
      <c r="D32" s="104" t="s">
        <v>85</v>
      </c>
      <c r="E32" s="104" t="s">
        <v>75</v>
      </c>
      <c r="F32" s="104" t="s">
        <v>65</v>
      </c>
      <c r="G32" s="107">
        <f>VLOOKUP(D32,'[3]000'!$F$19:$G$31,2,0)</f>
        <v>0.6</v>
      </c>
      <c r="H32" s="104" t="s">
        <v>193</v>
      </c>
      <c r="I32" s="108" t="s">
        <v>194</v>
      </c>
      <c r="J32" s="104" t="s">
        <v>195</v>
      </c>
      <c r="K32" s="104" t="s">
        <v>196</v>
      </c>
      <c r="L32" s="104" t="s">
        <v>89</v>
      </c>
      <c r="M32" s="104" t="s">
        <v>4</v>
      </c>
      <c r="N32" s="104" t="s">
        <v>116</v>
      </c>
    </row>
    <row r="33" spans="1:14" s="6" customFormat="1" x14ac:dyDescent="0.2">
      <c r="A33" s="109">
        <v>29</v>
      </c>
      <c r="B33" s="110" t="s">
        <v>197</v>
      </c>
      <c r="C33" s="112"/>
      <c r="D33" s="104" t="s">
        <v>186</v>
      </c>
      <c r="E33" s="104" t="s">
        <v>65</v>
      </c>
      <c r="F33" s="104" t="s">
        <v>75</v>
      </c>
      <c r="G33" s="107">
        <f>VLOOKUP(D33,'[4]000'!$F$19:$G$31,2,0)</f>
        <v>0.2</v>
      </c>
      <c r="H33" s="104" t="s">
        <v>198</v>
      </c>
      <c r="I33" s="108">
        <v>242853</v>
      </c>
      <c r="J33" s="104" t="s">
        <v>199</v>
      </c>
      <c r="K33" s="104" t="s">
        <v>200</v>
      </c>
      <c r="L33" s="104" t="s">
        <v>89</v>
      </c>
      <c r="M33" s="104" t="s">
        <v>201</v>
      </c>
      <c r="N33" s="104" t="s">
        <v>202</v>
      </c>
    </row>
    <row r="34" spans="1:14" s="6" customFormat="1" x14ac:dyDescent="0.2">
      <c r="A34" s="109">
        <v>30</v>
      </c>
      <c r="B34" s="110" t="s">
        <v>203</v>
      </c>
      <c r="C34" s="112"/>
      <c r="D34" s="104" t="s">
        <v>186</v>
      </c>
      <c r="E34" s="104" t="s">
        <v>65</v>
      </c>
      <c r="F34" s="104" t="s">
        <v>75</v>
      </c>
      <c r="G34" s="107">
        <f>VLOOKUP(D34,'[4]000'!$F$19:$G$31,2,0)</f>
        <v>0.2</v>
      </c>
      <c r="H34" s="104" t="s">
        <v>198</v>
      </c>
      <c r="I34" s="108">
        <v>242853</v>
      </c>
      <c r="J34" s="104" t="s">
        <v>204</v>
      </c>
      <c r="K34" s="104" t="s">
        <v>205</v>
      </c>
      <c r="L34" s="104" t="s">
        <v>89</v>
      </c>
      <c r="M34" s="104" t="s">
        <v>201</v>
      </c>
      <c r="N34" s="104" t="s">
        <v>202</v>
      </c>
    </row>
    <row r="35" spans="1:14" s="6" customFormat="1" x14ac:dyDescent="0.2">
      <c r="A35" s="109">
        <v>31</v>
      </c>
      <c r="B35" s="110" t="s">
        <v>206</v>
      </c>
      <c r="C35" s="112"/>
      <c r="D35" s="104" t="s">
        <v>186</v>
      </c>
      <c r="E35" s="104" t="s">
        <v>65</v>
      </c>
      <c r="F35" s="104" t="s">
        <v>75</v>
      </c>
      <c r="G35" s="107">
        <f>VLOOKUP(D35,'[4]000'!$F$19:$G$31,2,0)</f>
        <v>0.2</v>
      </c>
      <c r="H35" s="104" t="s">
        <v>198</v>
      </c>
      <c r="I35" s="108">
        <v>242853</v>
      </c>
      <c r="J35" s="104" t="s">
        <v>207</v>
      </c>
      <c r="K35" s="104" t="s">
        <v>208</v>
      </c>
      <c r="L35" s="104" t="s">
        <v>89</v>
      </c>
      <c r="M35" s="104" t="s">
        <v>201</v>
      </c>
      <c r="N35" s="104" t="s">
        <v>202</v>
      </c>
    </row>
    <row r="36" spans="1:14" s="6" customFormat="1" x14ac:dyDescent="0.2">
      <c r="A36" s="109">
        <v>32</v>
      </c>
      <c r="B36" s="110" t="s">
        <v>209</v>
      </c>
      <c r="C36" s="112"/>
      <c r="D36" s="104" t="s">
        <v>186</v>
      </c>
      <c r="E36" s="104" t="s">
        <v>65</v>
      </c>
      <c r="F36" s="104" t="s">
        <v>75</v>
      </c>
      <c r="G36" s="107">
        <f>VLOOKUP(D36,'[4]000'!$F$19:$G$31,2,0)</f>
        <v>0.2</v>
      </c>
      <c r="H36" s="104" t="s">
        <v>198</v>
      </c>
      <c r="I36" s="108">
        <v>242853</v>
      </c>
      <c r="J36" s="104" t="s">
        <v>207</v>
      </c>
      <c r="K36" s="104" t="s">
        <v>210</v>
      </c>
      <c r="L36" s="104" t="s">
        <v>89</v>
      </c>
      <c r="M36" s="104" t="s">
        <v>201</v>
      </c>
      <c r="N36" s="104" t="s">
        <v>202</v>
      </c>
    </row>
    <row r="37" spans="1:14" s="6" customFormat="1" x14ac:dyDescent="0.2">
      <c r="A37" s="109">
        <v>33</v>
      </c>
      <c r="B37" s="110" t="s">
        <v>211</v>
      </c>
      <c r="C37" s="112"/>
      <c r="D37" s="104" t="s">
        <v>186</v>
      </c>
      <c r="E37" s="104" t="s">
        <v>65</v>
      </c>
      <c r="F37" s="104" t="s">
        <v>75</v>
      </c>
      <c r="G37" s="107">
        <f>VLOOKUP(D37,'[4]000'!$F$19:$G$31,2,0)</f>
        <v>0.2</v>
      </c>
      <c r="H37" s="104" t="s">
        <v>198</v>
      </c>
      <c r="I37" s="108">
        <v>242853</v>
      </c>
      <c r="J37" s="104" t="s">
        <v>212</v>
      </c>
      <c r="K37" s="104" t="s">
        <v>213</v>
      </c>
      <c r="L37" s="104" t="s">
        <v>89</v>
      </c>
      <c r="M37" s="104" t="s">
        <v>201</v>
      </c>
      <c r="N37" s="104" t="s">
        <v>202</v>
      </c>
    </row>
    <row r="38" spans="1:14" s="6" customFormat="1" x14ac:dyDescent="0.2">
      <c r="A38" s="109">
        <v>34</v>
      </c>
      <c r="B38" s="110" t="s">
        <v>214</v>
      </c>
      <c r="C38" s="112"/>
      <c r="D38" s="104" t="s">
        <v>186</v>
      </c>
      <c r="E38" s="104" t="s">
        <v>65</v>
      </c>
      <c r="F38" s="104" t="s">
        <v>75</v>
      </c>
      <c r="G38" s="107">
        <f>VLOOKUP(D38,'[4]000'!$F$19:$G$31,2,0)</f>
        <v>0.2</v>
      </c>
      <c r="H38" s="104" t="s">
        <v>198</v>
      </c>
      <c r="I38" s="108">
        <v>242853</v>
      </c>
      <c r="J38" s="104" t="s">
        <v>215</v>
      </c>
      <c r="K38" s="104" t="s">
        <v>216</v>
      </c>
      <c r="L38" s="104" t="s">
        <v>89</v>
      </c>
      <c r="M38" s="104" t="s">
        <v>201</v>
      </c>
      <c r="N38" s="104" t="s">
        <v>202</v>
      </c>
    </row>
    <row r="39" spans="1:14" s="6" customFormat="1" x14ac:dyDescent="0.2">
      <c r="A39" s="109">
        <v>35</v>
      </c>
      <c r="B39" s="110" t="s">
        <v>217</v>
      </c>
      <c r="C39" s="112"/>
      <c r="D39" s="104" t="s">
        <v>186</v>
      </c>
      <c r="E39" s="104" t="s">
        <v>65</v>
      </c>
      <c r="F39" s="104" t="s">
        <v>75</v>
      </c>
      <c r="G39" s="107">
        <f>VLOOKUP(D39,'[4]000'!$F$19:$G$31,2,0)</f>
        <v>0.2</v>
      </c>
      <c r="H39" s="104" t="s">
        <v>198</v>
      </c>
      <c r="I39" s="108">
        <v>242853</v>
      </c>
      <c r="J39" s="104" t="s">
        <v>218</v>
      </c>
      <c r="K39" s="104" t="s">
        <v>219</v>
      </c>
      <c r="L39" s="104" t="s">
        <v>89</v>
      </c>
      <c r="M39" s="104" t="s">
        <v>201</v>
      </c>
      <c r="N39" s="104" t="s">
        <v>202</v>
      </c>
    </row>
    <row r="40" spans="1:14" s="6" customFormat="1" x14ac:dyDescent="0.2">
      <c r="A40" s="109">
        <v>36</v>
      </c>
      <c r="B40" s="110" t="s">
        <v>220</v>
      </c>
      <c r="C40" s="112"/>
      <c r="D40" s="104" t="s">
        <v>186</v>
      </c>
      <c r="E40" s="104" t="s">
        <v>65</v>
      </c>
      <c r="F40" s="104" t="s">
        <v>75</v>
      </c>
      <c r="G40" s="107">
        <f>VLOOKUP(D40,'[4]000'!$F$19:$G$31,2,0)</f>
        <v>0.2</v>
      </c>
      <c r="H40" s="104" t="s">
        <v>198</v>
      </c>
      <c r="I40" s="108">
        <v>242853</v>
      </c>
      <c r="J40" s="104" t="s">
        <v>221</v>
      </c>
      <c r="K40" s="104" t="s">
        <v>222</v>
      </c>
      <c r="L40" s="104" t="s">
        <v>89</v>
      </c>
      <c r="M40" s="104" t="s">
        <v>201</v>
      </c>
      <c r="N40" s="104" t="s">
        <v>202</v>
      </c>
    </row>
    <row r="41" spans="1:14" s="6" customFormat="1" x14ac:dyDescent="0.2">
      <c r="A41" s="109">
        <v>37</v>
      </c>
      <c r="B41" s="110" t="s">
        <v>223</v>
      </c>
      <c r="C41" s="112"/>
      <c r="D41" s="104" t="s">
        <v>186</v>
      </c>
      <c r="E41" s="104" t="s">
        <v>65</v>
      </c>
      <c r="F41" s="104" t="s">
        <v>75</v>
      </c>
      <c r="G41" s="107">
        <f>VLOOKUP(D41,'[4]000'!$F$19:$G$31,2,0)</f>
        <v>0.2</v>
      </c>
      <c r="H41" s="104" t="s">
        <v>198</v>
      </c>
      <c r="I41" s="108">
        <v>242853</v>
      </c>
      <c r="J41" s="104" t="s">
        <v>224</v>
      </c>
      <c r="K41" s="104" t="s">
        <v>225</v>
      </c>
      <c r="L41" s="104" t="s">
        <v>89</v>
      </c>
      <c r="M41" s="104" t="s">
        <v>201</v>
      </c>
      <c r="N41" s="104" t="s">
        <v>202</v>
      </c>
    </row>
    <row r="42" spans="1:14" s="6" customFormat="1" x14ac:dyDescent="0.2">
      <c r="A42" s="109">
        <v>38</v>
      </c>
      <c r="B42" s="110" t="s">
        <v>226</v>
      </c>
      <c r="C42" s="112"/>
      <c r="D42" s="104" t="s">
        <v>186</v>
      </c>
      <c r="E42" s="104" t="s">
        <v>65</v>
      </c>
      <c r="F42" s="104" t="s">
        <v>75</v>
      </c>
      <c r="G42" s="107">
        <f>VLOOKUP(D42,'[4]000'!$F$19:$G$31,2,0)</f>
        <v>0.2</v>
      </c>
      <c r="H42" s="104" t="s">
        <v>198</v>
      </c>
      <c r="I42" s="108">
        <v>242853</v>
      </c>
      <c r="J42" s="104" t="s">
        <v>227</v>
      </c>
      <c r="K42" s="104" t="s">
        <v>228</v>
      </c>
      <c r="L42" s="104" t="s">
        <v>89</v>
      </c>
      <c r="M42" s="104" t="s">
        <v>201</v>
      </c>
      <c r="N42" s="104" t="s">
        <v>202</v>
      </c>
    </row>
    <row r="43" spans="1:14" s="6" customFormat="1" x14ac:dyDescent="0.2">
      <c r="A43" s="109">
        <v>39</v>
      </c>
      <c r="B43" s="110" t="s">
        <v>229</v>
      </c>
      <c r="C43" s="112"/>
      <c r="D43" s="104" t="s">
        <v>186</v>
      </c>
      <c r="E43" s="104" t="s">
        <v>65</v>
      </c>
      <c r="F43" s="104" t="s">
        <v>75</v>
      </c>
      <c r="G43" s="107">
        <f>VLOOKUP(D43,'[4]000'!$F$19:$G$31,2,0)</f>
        <v>0.2</v>
      </c>
      <c r="H43" s="104" t="s">
        <v>198</v>
      </c>
      <c r="I43" s="108">
        <v>242853</v>
      </c>
      <c r="J43" s="104" t="s">
        <v>230</v>
      </c>
      <c r="K43" s="104" t="s">
        <v>228</v>
      </c>
      <c r="L43" s="104" t="s">
        <v>89</v>
      </c>
      <c r="M43" s="104" t="s">
        <v>201</v>
      </c>
      <c r="N43" s="104" t="s">
        <v>202</v>
      </c>
    </row>
    <row r="44" spans="1:14" s="6" customFormat="1" x14ac:dyDescent="0.2">
      <c r="A44" s="109">
        <v>40</v>
      </c>
      <c r="B44" s="110" t="s">
        <v>231</v>
      </c>
      <c r="C44" s="112"/>
      <c r="D44" s="104" t="s">
        <v>186</v>
      </c>
      <c r="E44" s="104" t="s">
        <v>65</v>
      </c>
      <c r="F44" s="104" t="s">
        <v>75</v>
      </c>
      <c r="G44" s="107">
        <f>VLOOKUP(D44,'[4]000'!$F$19:$G$31,2,0)</f>
        <v>0.2</v>
      </c>
      <c r="H44" s="104" t="s">
        <v>198</v>
      </c>
      <c r="I44" s="108">
        <v>242853</v>
      </c>
      <c r="J44" s="104" t="s">
        <v>232</v>
      </c>
      <c r="K44" s="104" t="s">
        <v>233</v>
      </c>
      <c r="L44" s="104" t="s">
        <v>89</v>
      </c>
      <c r="M44" s="104" t="s">
        <v>201</v>
      </c>
      <c r="N44" s="104" t="s">
        <v>202</v>
      </c>
    </row>
    <row r="45" spans="1:14" s="6" customFormat="1" x14ac:dyDescent="0.2">
      <c r="A45" s="109">
        <v>41</v>
      </c>
      <c r="B45" s="110" t="s">
        <v>234</v>
      </c>
      <c r="C45" s="112"/>
      <c r="D45" s="104" t="s">
        <v>186</v>
      </c>
      <c r="E45" s="104" t="s">
        <v>65</v>
      </c>
      <c r="F45" s="104" t="s">
        <v>75</v>
      </c>
      <c r="G45" s="107">
        <f>VLOOKUP(D45,'[4]000'!$F$19:$G$31,2,0)</f>
        <v>0.2</v>
      </c>
      <c r="H45" s="104" t="s">
        <v>198</v>
      </c>
      <c r="I45" s="108">
        <v>242853</v>
      </c>
      <c r="J45" s="104" t="s">
        <v>235</v>
      </c>
      <c r="K45" s="104" t="s">
        <v>233</v>
      </c>
      <c r="L45" s="104" t="s">
        <v>89</v>
      </c>
      <c r="M45" s="104" t="s">
        <v>201</v>
      </c>
      <c r="N45" s="104" t="s">
        <v>202</v>
      </c>
    </row>
    <row r="46" spans="1:14" s="6" customFormat="1" x14ac:dyDescent="0.2">
      <c r="A46" s="109">
        <v>42</v>
      </c>
      <c r="B46" s="110" t="s">
        <v>236</v>
      </c>
      <c r="C46" s="112"/>
      <c r="D46" s="104" t="s">
        <v>186</v>
      </c>
      <c r="E46" s="104" t="s">
        <v>65</v>
      </c>
      <c r="F46" s="104" t="s">
        <v>75</v>
      </c>
      <c r="G46" s="107">
        <f>VLOOKUP(D46,'[4]000'!$F$19:$G$31,2,0)</f>
        <v>0.2</v>
      </c>
      <c r="H46" s="104" t="s">
        <v>198</v>
      </c>
      <c r="I46" s="108">
        <v>242853</v>
      </c>
      <c r="J46" s="104" t="s">
        <v>237</v>
      </c>
      <c r="K46" s="104" t="s">
        <v>238</v>
      </c>
      <c r="L46" s="104" t="s">
        <v>89</v>
      </c>
      <c r="M46" s="104" t="s">
        <v>201</v>
      </c>
      <c r="N46" s="104" t="s">
        <v>202</v>
      </c>
    </row>
    <row r="47" spans="1:14" s="6" customFormat="1" x14ac:dyDescent="0.2">
      <c r="A47" s="109">
        <v>43</v>
      </c>
      <c r="B47" s="110" t="s">
        <v>239</v>
      </c>
      <c r="C47" s="112"/>
      <c r="D47" s="104" t="s">
        <v>186</v>
      </c>
      <c r="E47" s="104" t="s">
        <v>65</v>
      </c>
      <c r="F47" s="104" t="s">
        <v>75</v>
      </c>
      <c r="G47" s="107">
        <f>VLOOKUP(D47,'[4]000'!$F$19:$G$31,2,0)</f>
        <v>0.2</v>
      </c>
      <c r="H47" s="104" t="s">
        <v>198</v>
      </c>
      <c r="I47" s="108">
        <v>242853</v>
      </c>
      <c r="J47" s="104" t="s">
        <v>240</v>
      </c>
      <c r="K47" s="104" t="s">
        <v>238</v>
      </c>
      <c r="L47" s="104" t="s">
        <v>89</v>
      </c>
      <c r="M47" s="104" t="s">
        <v>201</v>
      </c>
      <c r="N47" s="104" t="s">
        <v>202</v>
      </c>
    </row>
    <row r="48" spans="1:14" s="6" customFormat="1" x14ac:dyDescent="0.2">
      <c r="A48" s="109">
        <v>44</v>
      </c>
      <c r="B48" s="110" t="s">
        <v>241</v>
      </c>
      <c r="C48" s="112"/>
      <c r="D48" s="104" t="s">
        <v>186</v>
      </c>
      <c r="E48" s="104" t="s">
        <v>65</v>
      </c>
      <c r="F48" s="104" t="s">
        <v>75</v>
      </c>
      <c r="G48" s="107">
        <f>VLOOKUP(D48,'[4]000'!$F$19:$G$31,2,0)</f>
        <v>0.2</v>
      </c>
      <c r="H48" s="104" t="s">
        <v>198</v>
      </c>
      <c r="I48" s="108">
        <v>242853</v>
      </c>
      <c r="J48" s="104" t="s">
        <v>242</v>
      </c>
      <c r="K48" s="104" t="s">
        <v>243</v>
      </c>
      <c r="L48" s="104" t="s">
        <v>89</v>
      </c>
      <c r="M48" s="104" t="s">
        <v>201</v>
      </c>
      <c r="N48" s="104" t="s">
        <v>202</v>
      </c>
    </row>
    <row r="49" spans="1:14" s="6" customFormat="1" x14ac:dyDescent="0.2">
      <c r="A49" s="109">
        <v>45</v>
      </c>
      <c r="B49" s="110" t="s">
        <v>244</v>
      </c>
      <c r="C49" s="112"/>
      <c r="D49" s="104" t="s">
        <v>186</v>
      </c>
      <c r="E49" s="104" t="s">
        <v>65</v>
      </c>
      <c r="F49" s="104" t="s">
        <v>75</v>
      </c>
      <c r="G49" s="107">
        <f>VLOOKUP(D49,'[4]000'!$F$19:$G$31,2,0)</f>
        <v>0.2</v>
      </c>
      <c r="H49" s="104" t="s">
        <v>198</v>
      </c>
      <c r="I49" s="108">
        <v>242853</v>
      </c>
      <c r="J49" s="104" t="s">
        <v>245</v>
      </c>
      <c r="K49" s="104" t="s">
        <v>243</v>
      </c>
      <c r="L49" s="104" t="s">
        <v>89</v>
      </c>
      <c r="M49" s="104" t="s">
        <v>201</v>
      </c>
      <c r="N49" s="104" t="s">
        <v>202</v>
      </c>
    </row>
    <row r="50" spans="1:14" s="6" customFormat="1" x14ac:dyDescent="0.2">
      <c r="A50" s="109">
        <v>46</v>
      </c>
      <c r="B50" s="110" t="s">
        <v>246</v>
      </c>
      <c r="C50" s="112"/>
      <c r="D50" s="104" t="s">
        <v>186</v>
      </c>
      <c r="E50" s="104" t="s">
        <v>65</v>
      </c>
      <c r="F50" s="104" t="s">
        <v>75</v>
      </c>
      <c r="G50" s="107">
        <f>VLOOKUP(D50,'[4]000'!$F$19:$G$31,2,0)</f>
        <v>0.2</v>
      </c>
      <c r="H50" s="104" t="s">
        <v>198</v>
      </c>
      <c r="I50" s="108">
        <v>242853</v>
      </c>
      <c r="J50" s="104" t="s">
        <v>247</v>
      </c>
      <c r="K50" s="104" t="s">
        <v>248</v>
      </c>
      <c r="L50" s="104" t="s">
        <v>89</v>
      </c>
      <c r="M50" s="104" t="s">
        <v>201</v>
      </c>
      <c r="N50" s="104" t="s">
        <v>202</v>
      </c>
    </row>
    <row r="51" spans="1:14" s="6" customFormat="1" x14ac:dyDescent="0.2">
      <c r="A51" s="109">
        <v>47</v>
      </c>
      <c r="B51" s="110" t="s">
        <v>249</v>
      </c>
      <c r="C51" s="112"/>
      <c r="D51" s="104" t="s">
        <v>186</v>
      </c>
      <c r="E51" s="104" t="s">
        <v>65</v>
      </c>
      <c r="F51" s="104" t="s">
        <v>75</v>
      </c>
      <c r="G51" s="107">
        <f>VLOOKUP(D51,'[4]000'!$F$19:$G$31,2,0)</f>
        <v>0.2</v>
      </c>
      <c r="H51" s="104" t="s">
        <v>198</v>
      </c>
      <c r="I51" s="108">
        <v>242853</v>
      </c>
      <c r="J51" s="104" t="s">
        <v>250</v>
      </c>
      <c r="K51" s="104" t="s">
        <v>248</v>
      </c>
      <c r="L51" s="104" t="s">
        <v>89</v>
      </c>
      <c r="M51" s="104" t="s">
        <v>201</v>
      </c>
      <c r="N51" s="104" t="s">
        <v>202</v>
      </c>
    </row>
    <row r="52" spans="1:14" s="6" customFormat="1" x14ac:dyDescent="0.2">
      <c r="A52" s="109">
        <v>48</v>
      </c>
      <c r="B52" s="110" t="s">
        <v>251</v>
      </c>
      <c r="C52" s="112"/>
      <c r="D52" s="104" t="s">
        <v>186</v>
      </c>
      <c r="E52" s="104" t="s">
        <v>65</v>
      </c>
      <c r="F52" s="104" t="s">
        <v>75</v>
      </c>
      <c r="G52" s="107">
        <f>VLOOKUP(D52,'[4]000'!$F$19:$G$31,2,0)</f>
        <v>0.2</v>
      </c>
      <c r="H52" s="104" t="s">
        <v>198</v>
      </c>
      <c r="I52" s="108">
        <v>242853</v>
      </c>
      <c r="J52" s="104" t="s">
        <v>252</v>
      </c>
      <c r="K52" s="104" t="s">
        <v>253</v>
      </c>
      <c r="L52" s="104" t="s">
        <v>89</v>
      </c>
      <c r="M52" s="104" t="s">
        <v>201</v>
      </c>
      <c r="N52" s="104" t="s">
        <v>202</v>
      </c>
    </row>
    <row r="53" spans="1:14" s="6" customFormat="1" x14ac:dyDescent="0.2">
      <c r="A53" s="109">
        <v>49</v>
      </c>
      <c r="B53" s="110" t="s">
        <v>254</v>
      </c>
      <c r="C53" s="112"/>
      <c r="D53" s="104" t="s">
        <v>186</v>
      </c>
      <c r="E53" s="104" t="s">
        <v>65</v>
      </c>
      <c r="F53" s="104" t="s">
        <v>75</v>
      </c>
      <c r="G53" s="107">
        <f>VLOOKUP(D53,'[4]000'!$F$19:$G$31,2,0)</f>
        <v>0.2</v>
      </c>
      <c r="H53" s="104" t="s">
        <v>198</v>
      </c>
      <c r="I53" s="108">
        <v>242853</v>
      </c>
      <c r="J53" s="104" t="s">
        <v>255</v>
      </c>
      <c r="K53" s="104" t="s">
        <v>253</v>
      </c>
      <c r="L53" s="104" t="s">
        <v>89</v>
      </c>
      <c r="M53" s="104" t="s">
        <v>201</v>
      </c>
      <c r="N53" s="104" t="s">
        <v>202</v>
      </c>
    </row>
    <row r="54" spans="1:14" s="6" customFormat="1" x14ac:dyDescent="0.2">
      <c r="A54" s="109">
        <v>50</v>
      </c>
      <c r="B54" s="110" t="s">
        <v>256</v>
      </c>
      <c r="C54" s="112"/>
      <c r="D54" s="104" t="s">
        <v>186</v>
      </c>
      <c r="E54" s="104" t="s">
        <v>65</v>
      </c>
      <c r="F54" s="104" t="s">
        <v>75</v>
      </c>
      <c r="G54" s="107">
        <f>VLOOKUP(D54,'[4]000'!$F$19:$G$31,2,0)</f>
        <v>0.2</v>
      </c>
      <c r="H54" s="104" t="s">
        <v>198</v>
      </c>
      <c r="I54" s="108">
        <v>242853</v>
      </c>
      <c r="J54" s="104" t="s">
        <v>257</v>
      </c>
      <c r="K54" s="104" t="s">
        <v>258</v>
      </c>
      <c r="L54" s="104" t="s">
        <v>89</v>
      </c>
      <c r="M54" s="104" t="s">
        <v>201</v>
      </c>
      <c r="N54" s="104" t="s">
        <v>202</v>
      </c>
    </row>
    <row r="55" spans="1:14" s="6" customFormat="1" x14ac:dyDescent="0.2">
      <c r="A55" s="109">
        <v>51</v>
      </c>
      <c r="B55" s="110" t="s">
        <v>259</v>
      </c>
      <c r="C55" s="112"/>
      <c r="D55" s="104" t="s">
        <v>186</v>
      </c>
      <c r="E55" s="104" t="s">
        <v>65</v>
      </c>
      <c r="F55" s="104" t="s">
        <v>75</v>
      </c>
      <c r="G55" s="107">
        <f>VLOOKUP(D55,'[4]000'!$F$19:$G$31,2,0)</f>
        <v>0.2</v>
      </c>
      <c r="H55" s="104" t="s">
        <v>198</v>
      </c>
      <c r="I55" s="108">
        <v>242853</v>
      </c>
      <c r="J55" s="104" t="s">
        <v>260</v>
      </c>
      <c r="K55" s="104" t="s">
        <v>258</v>
      </c>
      <c r="L55" s="104" t="s">
        <v>89</v>
      </c>
      <c r="M55" s="104" t="s">
        <v>201</v>
      </c>
      <c r="N55" s="104" t="s">
        <v>202</v>
      </c>
    </row>
    <row r="56" spans="1:14" s="6" customFormat="1" x14ac:dyDescent="0.2">
      <c r="A56" s="109">
        <v>52</v>
      </c>
      <c r="B56" s="110" t="s">
        <v>261</v>
      </c>
      <c r="C56" s="112"/>
      <c r="D56" s="104" t="s">
        <v>186</v>
      </c>
      <c r="E56" s="104" t="s">
        <v>65</v>
      </c>
      <c r="F56" s="104" t="s">
        <v>75</v>
      </c>
      <c r="G56" s="107">
        <f>VLOOKUP(D56,'[4]000'!$F$19:$G$31,2,0)</f>
        <v>0.2</v>
      </c>
      <c r="H56" s="104" t="s">
        <v>198</v>
      </c>
      <c r="I56" s="108">
        <v>242853</v>
      </c>
      <c r="J56" s="104" t="s">
        <v>262</v>
      </c>
      <c r="K56" s="104" t="s">
        <v>263</v>
      </c>
      <c r="L56" s="104" t="s">
        <v>89</v>
      </c>
      <c r="M56" s="104" t="s">
        <v>201</v>
      </c>
      <c r="N56" s="104" t="s">
        <v>202</v>
      </c>
    </row>
    <row r="57" spans="1:14" s="6" customFormat="1" x14ac:dyDescent="0.2">
      <c r="A57" s="109">
        <v>53</v>
      </c>
      <c r="B57" s="110" t="s">
        <v>264</v>
      </c>
      <c r="C57" s="112"/>
      <c r="D57" s="104" t="s">
        <v>186</v>
      </c>
      <c r="E57" s="104" t="s">
        <v>65</v>
      </c>
      <c r="F57" s="104" t="s">
        <v>75</v>
      </c>
      <c r="G57" s="107">
        <f>VLOOKUP(D57,'[4]000'!$F$19:$G$31,2,0)</f>
        <v>0.2</v>
      </c>
      <c r="H57" s="104" t="s">
        <v>198</v>
      </c>
      <c r="I57" s="108">
        <v>242853</v>
      </c>
      <c r="J57" s="104" t="s">
        <v>265</v>
      </c>
      <c r="K57" s="104" t="s">
        <v>263</v>
      </c>
      <c r="L57" s="104" t="s">
        <v>89</v>
      </c>
      <c r="M57" s="104" t="s">
        <v>201</v>
      </c>
      <c r="N57" s="104" t="s">
        <v>202</v>
      </c>
    </row>
    <row r="58" spans="1:14" s="6" customFormat="1" x14ac:dyDescent="0.2">
      <c r="A58" s="109">
        <v>54</v>
      </c>
      <c r="B58" s="110" t="s">
        <v>266</v>
      </c>
      <c r="C58" s="112"/>
      <c r="D58" s="104" t="s">
        <v>186</v>
      </c>
      <c r="E58" s="104" t="s">
        <v>65</v>
      </c>
      <c r="F58" s="104" t="s">
        <v>75</v>
      </c>
      <c r="G58" s="107">
        <f>VLOOKUP(D58,'[4]000'!$F$19:$G$31,2,0)</f>
        <v>0.2</v>
      </c>
      <c r="H58" s="104" t="s">
        <v>198</v>
      </c>
      <c r="I58" s="108">
        <v>242853</v>
      </c>
      <c r="J58" s="104" t="s">
        <v>267</v>
      </c>
      <c r="K58" s="104" t="s">
        <v>268</v>
      </c>
      <c r="L58" s="104" t="s">
        <v>89</v>
      </c>
      <c r="M58" s="104" t="s">
        <v>201</v>
      </c>
      <c r="N58" s="104" t="s">
        <v>202</v>
      </c>
    </row>
    <row r="59" spans="1:14" s="6" customFormat="1" x14ac:dyDescent="0.2">
      <c r="A59" s="109">
        <v>55</v>
      </c>
      <c r="B59" s="110" t="s">
        <v>269</v>
      </c>
      <c r="C59" s="112"/>
      <c r="D59" s="104" t="s">
        <v>186</v>
      </c>
      <c r="E59" s="104" t="s">
        <v>65</v>
      </c>
      <c r="F59" s="104" t="s">
        <v>75</v>
      </c>
      <c r="G59" s="107">
        <f>VLOOKUP(D59,'[4]000'!$F$19:$G$31,2,0)</f>
        <v>0.2</v>
      </c>
      <c r="H59" s="104" t="s">
        <v>198</v>
      </c>
      <c r="I59" s="108">
        <v>242853</v>
      </c>
      <c r="J59" s="104" t="s">
        <v>270</v>
      </c>
      <c r="K59" s="104" t="s">
        <v>268</v>
      </c>
      <c r="L59" s="104" t="s">
        <v>89</v>
      </c>
      <c r="M59" s="104" t="s">
        <v>201</v>
      </c>
      <c r="N59" s="104" t="s">
        <v>202</v>
      </c>
    </row>
    <row r="60" spans="1:14" s="6" customFormat="1" x14ac:dyDescent="0.2">
      <c r="A60" s="109">
        <v>56</v>
      </c>
      <c r="B60" s="110" t="s">
        <v>271</v>
      </c>
      <c r="C60" s="112"/>
      <c r="D60" s="104" t="s">
        <v>186</v>
      </c>
      <c r="E60" s="104" t="s">
        <v>65</v>
      </c>
      <c r="F60" s="104" t="s">
        <v>75</v>
      </c>
      <c r="G60" s="107">
        <f>VLOOKUP(D60,'[4]000'!$F$19:$G$31,2,0)</f>
        <v>0.2</v>
      </c>
      <c r="H60" s="104" t="s">
        <v>198</v>
      </c>
      <c r="I60" s="108">
        <v>242853</v>
      </c>
      <c r="J60" s="104" t="s">
        <v>272</v>
      </c>
      <c r="K60" s="104" t="s">
        <v>273</v>
      </c>
      <c r="L60" s="104" t="s">
        <v>89</v>
      </c>
      <c r="M60" s="104" t="s">
        <v>201</v>
      </c>
      <c r="N60" s="104" t="s">
        <v>202</v>
      </c>
    </row>
    <row r="61" spans="1:14" s="6" customFormat="1" x14ac:dyDescent="0.2">
      <c r="A61" s="109">
        <v>57</v>
      </c>
      <c r="B61" s="110" t="s">
        <v>274</v>
      </c>
      <c r="C61" s="112"/>
      <c r="D61" s="104" t="s">
        <v>186</v>
      </c>
      <c r="E61" s="104" t="s">
        <v>65</v>
      </c>
      <c r="F61" s="104" t="s">
        <v>75</v>
      </c>
      <c r="G61" s="107">
        <f>VLOOKUP(D61,'[4]000'!$F$19:$G$31,2,0)</f>
        <v>0.2</v>
      </c>
      <c r="H61" s="104" t="s">
        <v>198</v>
      </c>
      <c r="I61" s="108">
        <v>242853</v>
      </c>
      <c r="J61" s="104" t="s">
        <v>275</v>
      </c>
      <c r="K61" s="104" t="s">
        <v>273</v>
      </c>
      <c r="L61" s="104" t="s">
        <v>89</v>
      </c>
      <c r="M61" s="104" t="s">
        <v>201</v>
      </c>
      <c r="N61" s="104" t="s">
        <v>202</v>
      </c>
    </row>
    <row r="62" spans="1:14" s="6" customFormat="1" x14ac:dyDescent="0.2">
      <c r="A62" s="109">
        <v>58</v>
      </c>
      <c r="B62" s="110" t="s">
        <v>276</v>
      </c>
      <c r="C62" s="112"/>
      <c r="D62" s="104" t="s">
        <v>186</v>
      </c>
      <c r="E62" s="104" t="s">
        <v>65</v>
      </c>
      <c r="F62" s="104" t="s">
        <v>75</v>
      </c>
      <c r="G62" s="107">
        <f>VLOOKUP(D62,'[4]000'!$F$19:$G$31,2,0)</f>
        <v>0.2</v>
      </c>
      <c r="H62" s="104" t="s">
        <v>198</v>
      </c>
      <c r="I62" s="108">
        <v>242853</v>
      </c>
      <c r="J62" s="104" t="s">
        <v>277</v>
      </c>
      <c r="K62" s="104" t="s">
        <v>278</v>
      </c>
      <c r="L62" s="104" t="s">
        <v>89</v>
      </c>
      <c r="M62" s="104" t="s">
        <v>201</v>
      </c>
      <c r="N62" s="104" t="s">
        <v>202</v>
      </c>
    </row>
    <row r="63" spans="1:14" s="6" customFormat="1" x14ac:dyDescent="0.2">
      <c r="A63" s="109">
        <v>59</v>
      </c>
      <c r="B63" s="110" t="s">
        <v>279</v>
      </c>
      <c r="C63" s="112"/>
      <c r="D63" s="104" t="s">
        <v>186</v>
      </c>
      <c r="E63" s="104" t="s">
        <v>65</v>
      </c>
      <c r="F63" s="104" t="s">
        <v>75</v>
      </c>
      <c r="G63" s="107">
        <f>VLOOKUP(D63,'[4]000'!$F$19:$G$31,2,0)</f>
        <v>0.2</v>
      </c>
      <c r="H63" s="104" t="s">
        <v>198</v>
      </c>
      <c r="I63" s="108">
        <v>242853</v>
      </c>
      <c r="J63" s="104" t="s">
        <v>280</v>
      </c>
      <c r="K63" s="104" t="s">
        <v>278</v>
      </c>
      <c r="L63" s="104" t="s">
        <v>89</v>
      </c>
      <c r="M63" s="104" t="s">
        <v>201</v>
      </c>
      <c r="N63" s="104" t="s">
        <v>202</v>
      </c>
    </row>
    <row r="64" spans="1:14" s="6" customFormat="1" x14ac:dyDescent="0.2">
      <c r="A64" s="109">
        <v>60</v>
      </c>
      <c r="B64" s="110" t="s">
        <v>281</v>
      </c>
      <c r="C64" s="112"/>
      <c r="D64" s="104" t="s">
        <v>186</v>
      </c>
      <c r="E64" s="104" t="s">
        <v>65</v>
      </c>
      <c r="F64" s="104" t="s">
        <v>75</v>
      </c>
      <c r="G64" s="107">
        <f>VLOOKUP(D64,'[4]000'!$F$19:$G$31,2,0)</f>
        <v>0.2</v>
      </c>
      <c r="H64" s="104" t="s">
        <v>198</v>
      </c>
      <c r="I64" s="108">
        <v>242853</v>
      </c>
      <c r="J64" s="104" t="s">
        <v>282</v>
      </c>
      <c r="K64" s="104" t="s">
        <v>283</v>
      </c>
      <c r="L64" s="104" t="s">
        <v>89</v>
      </c>
      <c r="M64" s="104" t="s">
        <v>201</v>
      </c>
      <c r="N64" s="104" t="s">
        <v>202</v>
      </c>
    </row>
    <row r="65" spans="1:14" s="6" customFormat="1" x14ac:dyDescent="0.2">
      <c r="A65" s="109">
        <v>61</v>
      </c>
      <c r="B65" s="110" t="s">
        <v>284</v>
      </c>
      <c r="C65" s="112"/>
      <c r="D65" s="104" t="s">
        <v>186</v>
      </c>
      <c r="E65" s="104" t="s">
        <v>65</v>
      </c>
      <c r="F65" s="104" t="s">
        <v>75</v>
      </c>
      <c r="G65" s="107">
        <f>VLOOKUP(D65,'[4]000'!$F$19:$G$31,2,0)</f>
        <v>0.2</v>
      </c>
      <c r="H65" s="104" t="s">
        <v>198</v>
      </c>
      <c r="I65" s="108">
        <v>242853</v>
      </c>
      <c r="J65" s="104" t="s">
        <v>285</v>
      </c>
      <c r="K65" s="104" t="s">
        <v>283</v>
      </c>
      <c r="L65" s="104" t="s">
        <v>89</v>
      </c>
      <c r="M65" s="104" t="s">
        <v>201</v>
      </c>
      <c r="N65" s="104" t="s">
        <v>202</v>
      </c>
    </row>
    <row r="66" spans="1:14" s="6" customFormat="1" x14ac:dyDescent="0.2">
      <c r="A66" s="109">
        <v>62</v>
      </c>
      <c r="B66" s="110" t="s">
        <v>286</v>
      </c>
      <c r="C66" s="112"/>
      <c r="D66" s="104" t="s">
        <v>186</v>
      </c>
      <c r="E66" s="104" t="s">
        <v>65</v>
      </c>
      <c r="F66" s="104" t="s">
        <v>75</v>
      </c>
      <c r="G66" s="107">
        <f>VLOOKUP(D66,'[4]000'!$F$19:$G$31,2,0)</f>
        <v>0.2</v>
      </c>
      <c r="H66" s="104" t="s">
        <v>198</v>
      </c>
      <c r="I66" s="108">
        <v>242853</v>
      </c>
      <c r="J66" s="104" t="s">
        <v>287</v>
      </c>
      <c r="K66" s="104" t="s">
        <v>288</v>
      </c>
      <c r="L66" s="104" t="s">
        <v>89</v>
      </c>
      <c r="M66" s="104" t="s">
        <v>201</v>
      </c>
      <c r="N66" s="104" t="s">
        <v>202</v>
      </c>
    </row>
    <row r="67" spans="1:14" s="6" customFormat="1" x14ac:dyDescent="0.2">
      <c r="A67" s="109">
        <v>63</v>
      </c>
      <c r="B67" s="110" t="s">
        <v>289</v>
      </c>
      <c r="C67" s="112"/>
      <c r="D67" s="104" t="s">
        <v>186</v>
      </c>
      <c r="E67" s="104" t="s">
        <v>65</v>
      </c>
      <c r="F67" s="104" t="s">
        <v>75</v>
      </c>
      <c r="G67" s="107">
        <f>VLOOKUP(D67,'[4]000'!$F$19:$G$31,2,0)</f>
        <v>0.2</v>
      </c>
      <c r="H67" s="104" t="s">
        <v>198</v>
      </c>
      <c r="I67" s="108">
        <v>242853</v>
      </c>
      <c r="J67" s="104" t="s">
        <v>290</v>
      </c>
      <c r="K67" s="104" t="s">
        <v>288</v>
      </c>
      <c r="L67" s="104" t="s">
        <v>89</v>
      </c>
      <c r="M67" s="104" t="s">
        <v>201</v>
      </c>
      <c r="N67" s="104" t="s">
        <v>202</v>
      </c>
    </row>
    <row r="68" spans="1:14" s="6" customFormat="1" x14ac:dyDescent="0.2">
      <c r="A68" s="109">
        <v>64</v>
      </c>
      <c r="B68" s="110" t="s">
        <v>291</v>
      </c>
      <c r="C68" s="112"/>
      <c r="D68" s="104" t="s">
        <v>186</v>
      </c>
      <c r="E68" s="104" t="s">
        <v>65</v>
      </c>
      <c r="F68" s="104" t="s">
        <v>75</v>
      </c>
      <c r="G68" s="107">
        <f>VLOOKUP(D68,'[4]000'!$F$19:$G$31,2,0)</f>
        <v>0.2</v>
      </c>
      <c r="H68" s="104" t="s">
        <v>198</v>
      </c>
      <c r="I68" s="108">
        <v>242853</v>
      </c>
      <c r="J68" s="104" t="s">
        <v>292</v>
      </c>
      <c r="K68" s="104" t="s">
        <v>293</v>
      </c>
      <c r="L68" s="104" t="s">
        <v>89</v>
      </c>
      <c r="M68" s="104" t="s">
        <v>201</v>
      </c>
      <c r="N68" s="104" t="s">
        <v>202</v>
      </c>
    </row>
    <row r="69" spans="1:14" s="6" customFormat="1" x14ac:dyDescent="0.2">
      <c r="A69" s="109">
        <v>65</v>
      </c>
      <c r="B69" s="110" t="s">
        <v>294</v>
      </c>
      <c r="C69" s="112"/>
      <c r="D69" s="104" t="s">
        <v>186</v>
      </c>
      <c r="E69" s="104" t="s">
        <v>65</v>
      </c>
      <c r="F69" s="104" t="s">
        <v>75</v>
      </c>
      <c r="G69" s="107">
        <f>VLOOKUP(D69,'[4]000'!$F$19:$G$31,2,0)</f>
        <v>0.2</v>
      </c>
      <c r="H69" s="104" t="s">
        <v>198</v>
      </c>
      <c r="I69" s="108">
        <v>242853</v>
      </c>
      <c r="J69" s="104" t="s">
        <v>295</v>
      </c>
      <c r="K69" s="104" t="s">
        <v>293</v>
      </c>
      <c r="L69" s="104" t="s">
        <v>89</v>
      </c>
      <c r="M69" s="104" t="s">
        <v>201</v>
      </c>
      <c r="N69" s="104" t="s">
        <v>202</v>
      </c>
    </row>
    <row r="70" spans="1:14" s="6" customFormat="1" x14ac:dyDescent="0.2">
      <c r="A70" s="109">
        <v>66</v>
      </c>
      <c r="B70" s="110" t="s">
        <v>296</v>
      </c>
      <c r="C70" s="112"/>
      <c r="D70" s="104" t="s">
        <v>186</v>
      </c>
      <c r="E70" s="104" t="s">
        <v>65</v>
      </c>
      <c r="F70" s="104" t="s">
        <v>75</v>
      </c>
      <c r="G70" s="107">
        <f>VLOOKUP(D70,'[4]000'!$F$19:$G$31,2,0)</f>
        <v>0.2</v>
      </c>
      <c r="H70" s="104" t="s">
        <v>198</v>
      </c>
      <c r="I70" s="108">
        <v>242853</v>
      </c>
      <c r="J70" s="104" t="s">
        <v>297</v>
      </c>
      <c r="K70" s="104" t="s">
        <v>298</v>
      </c>
      <c r="L70" s="104" t="s">
        <v>89</v>
      </c>
      <c r="M70" s="104" t="s">
        <v>201</v>
      </c>
      <c r="N70" s="104" t="s">
        <v>202</v>
      </c>
    </row>
    <row r="71" spans="1:14" s="6" customFormat="1" x14ac:dyDescent="0.2">
      <c r="A71" s="109">
        <v>67</v>
      </c>
      <c r="B71" s="110" t="s">
        <v>299</v>
      </c>
      <c r="C71" s="112"/>
      <c r="D71" s="104" t="s">
        <v>186</v>
      </c>
      <c r="E71" s="104" t="s">
        <v>65</v>
      </c>
      <c r="F71" s="104" t="s">
        <v>75</v>
      </c>
      <c r="G71" s="107">
        <f>VLOOKUP(D71,'[4]000'!$F$19:$G$31,2,0)</f>
        <v>0.2</v>
      </c>
      <c r="H71" s="104" t="s">
        <v>198</v>
      </c>
      <c r="I71" s="108">
        <v>242853</v>
      </c>
      <c r="J71" s="104" t="s">
        <v>300</v>
      </c>
      <c r="K71" s="104" t="s">
        <v>298</v>
      </c>
      <c r="L71" s="104" t="s">
        <v>89</v>
      </c>
      <c r="M71" s="104" t="s">
        <v>201</v>
      </c>
      <c r="N71" s="104" t="s">
        <v>202</v>
      </c>
    </row>
    <row r="72" spans="1:14" s="6" customFormat="1" x14ac:dyDescent="0.2">
      <c r="A72" s="109">
        <v>68</v>
      </c>
      <c r="B72" s="110" t="s">
        <v>301</v>
      </c>
      <c r="C72" s="112"/>
      <c r="D72" s="104" t="s">
        <v>186</v>
      </c>
      <c r="E72" s="104" t="s">
        <v>65</v>
      </c>
      <c r="F72" s="104" t="s">
        <v>75</v>
      </c>
      <c r="G72" s="107">
        <f>VLOOKUP(D72,'[4]000'!$F$19:$G$31,2,0)</f>
        <v>0.2</v>
      </c>
      <c r="H72" s="104" t="s">
        <v>198</v>
      </c>
      <c r="I72" s="108">
        <v>242853</v>
      </c>
      <c r="J72" s="104" t="s">
        <v>302</v>
      </c>
      <c r="K72" s="104" t="s">
        <v>303</v>
      </c>
      <c r="L72" s="104" t="s">
        <v>89</v>
      </c>
      <c r="M72" s="104" t="s">
        <v>201</v>
      </c>
      <c r="N72" s="104" t="s">
        <v>202</v>
      </c>
    </row>
    <row r="73" spans="1:14" s="6" customFormat="1" x14ac:dyDescent="0.2">
      <c r="A73" s="109">
        <v>69</v>
      </c>
      <c r="B73" s="110" t="s">
        <v>304</v>
      </c>
      <c r="C73" s="112"/>
      <c r="D73" s="104" t="s">
        <v>186</v>
      </c>
      <c r="E73" s="104" t="s">
        <v>65</v>
      </c>
      <c r="F73" s="104" t="s">
        <v>75</v>
      </c>
      <c r="G73" s="107">
        <f>VLOOKUP(D73,'[4]000'!$F$19:$G$31,2,0)</f>
        <v>0.2</v>
      </c>
      <c r="H73" s="104" t="s">
        <v>198</v>
      </c>
      <c r="I73" s="108">
        <v>242853</v>
      </c>
      <c r="J73" s="104" t="s">
        <v>305</v>
      </c>
      <c r="K73" s="104" t="s">
        <v>303</v>
      </c>
      <c r="L73" s="104" t="s">
        <v>89</v>
      </c>
      <c r="M73" s="104" t="s">
        <v>201</v>
      </c>
      <c r="N73" s="104" t="s">
        <v>202</v>
      </c>
    </row>
    <row r="74" spans="1:14" s="6" customFormat="1" x14ac:dyDescent="0.2">
      <c r="A74" s="109">
        <v>70</v>
      </c>
      <c r="B74" s="110" t="s">
        <v>306</v>
      </c>
      <c r="C74" s="112"/>
      <c r="D74" s="104" t="s">
        <v>186</v>
      </c>
      <c r="E74" s="104" t="s">
        <v>65</v>
      </c>
      <c r="F74" s="104" t="s">
        <v>75</v>
      </c>
      <c r="G74" s="107">
        <f>VLOOKUP(D74,'[4]000'!$F$19:$G$31,2,0)</f>
        <v>0.2</v>
      </c>
      <c r="H74" s="104" t="s">
        <v>198</v>
      </c>
      <c r="I74" s="108">
        <v>242853</v>
      </c>
      <c r="J74" s="104" t="s">
        <v>307</v>
      </c>
      <c r="K74" s="104" t="s">
        <v>308</v>
      </c>
      <c r="L74" s="104" t="s">
        <v>89</v>
      </c>
      <c r="M74" s="104" t="s">
        <v>201</v>
      </c>
      <c r="N74" s="104" t="s">
        <v>202</v>
      </c>
    </row>
    <row r="75" spans="1:14" s="6" customFormat="1" x14ac:dyDescent="0.2">
      <c r="A75" s="109">
        <v>71</v>
      </c>
      <c r="B75" s="110" t="s">
        <v>309</v>
      </c>
      <c r="C75" s="112"/>
      <c r="D75" s="104" t="s">
        <v>186</v>
      </c>
      <c r="E75" s="104" t="s">
        <v>65</v>
      </c>
      <c r="F75" s="104" t="s">
        <v>75</v>
      </c>
      <c r="G75" s="107">
        <f>VLOOKUP(D75,'[4]000'!$F$19:$G$31,2,0)</f>
        <v>0.2</v>
      </c>
      <c r="H75" s="104" t="s">
        <v>198</v>
      </c>
      <c r="I75" s="108">
        <v>242853</v>
      </c>
      <c r="J75" s="104" t="s">
        <v>310</v>
      </c>
      <c r="K75" s="104" t="s">
        <v>308</v>
      </c>
      <c r="L75" s="104" t="s">
        <v>89</v>
      </c>
      <c r="M75" s="104" t="s">
        <v>201</v>
      </c>
      <c r="N75" s="104" t="s">
        <v>202</v>
      </c>
    </row>
    <row r="76" spans="1:14" s="6" customFormat="1" x14ac:dyDescent="0.2">
      <c r="A76" s="109">
        <v>72</v>
      </c>
      <c r="B76" s="110" t="s">
        <v>311</v>
      </c>
      <c r="C76" s="112"/>
      <c r="D76" s="104" t="s">
        <v>186</v>
      </c>
      <c r="E76" s="104" t="s">
        <v>65</v>
      </c>
      <c r="F76" s="104" t="s">
        <v>75</v>
      </c>
      <c r="G76" s="107">
        <f>VLOOKUP(D76,'[4]000'!$F$19:$G$31,2,0)</f>
        <v>0.2</v>
      </c>
      <c r="H76" s="104" t="s">
        <v>198</v>
      </c>
      <c r="I76" s="108">
        <v>242853</v>
      </c>
      <c r="J76" s="104" t="s">
        <v>312</v>
      </c>
      <c r="K76" s="104" t="s">
        <v>313</v>
      </c>
      <c r="L76" s="104" t="s">
        <v>89</v>
      </c>
      <c r="M76" s="104" t="s">
        <v>201</v>
      </c>
      <c r="N76" s="104" t="s">
        <v>202</v>
      </c>
    </row>
    <row r="77" spans="1:14" s="6" customFormat="1" x14ac:dyDescent="0.2">
      <c r="A77" s="109">
        <v>73</v>
      </c>
      <c r="B77" s="110" t="s">
        <v>314</v>
      </c>
      <c r="C77" s="112"/>
      <c r="D77" s="104" t="s">
        <v>186</v>
      </c>
      <c r="E77" s="104" t="s">
        <v>65</v>
      </c>
      <c r="F77" s="104" t="s">
        <v>75</v>
      </c>
      <c r="G77" s="107">
        <f>VLOOKUP(D77,'[4]000'!$F$19:$G$31,2,0)</f>
        <v>0.2</v>
      </c>
      <c r="H77" s="104" t="s">
        <v>198</v>
      </c>
      <c r="I77" s="108">
        <v>242853</v>
      </c>
      <c r="J77" s="104" t="s">
        <v>315</v>
      </c>
      <c r="K77" s="104" t="s">
        <v>313</v>
      </c>
      <c r="L77" s="104" t="s">
        <v>89</v>
      </c>
      <c r="M77" s="104" t="s">
        <v>201</v>
      </c>
      <c r="N77" s="104" t="s">
        <v>202</v>
      </c>
    </row>
    <row r="78" spans="1:14" s="6" customFormat="1" x14ac:dyDescent="0.2">
      <c r="A78" s="109">
        <v>74</v>
      </c>
      <c r="B78" s="110" t="s">
        <v>316</v>
      </c>
      <c r="C78" s="112"/>
      <c r="D78" s="104" t="s">
        <v>186</v>
      </c>
      <c r="E78" s="104" t="s">
        <v>65</v>
      </c>
      <c r="F78" s="104" t="s">
        <v>75</v>
      </c>
      <c r="G78" s="107">
        <f>VLOOKUP(D78,'[4]000'!$F$19:$G$31,2,0)</f>
        <v>0.2</v>
      </c>
      <c r="H78" s="104" t="s">
        <v>198</v>
      </c>
      <c r="I78" s="108">
        <v>242853</v>
      </c>
      <c r="J78" s="104" t="s">
        <v>317</v>
      </c>
      <c r="K78" s="104" t="s">
        <v>318</v>
      </c>
      <c r="L78" s="104" t="s">
        <v>89</v>
      </c>
      <c r="M78" s="104" t="s">
        <v>201</v>
      </c>
      <c r="N78" s="104" t="s">
        <v>202</v>
      </c>
    </row>
    <row r="79" spans="1:14" s="6" customFormat="1" x14ac:dyDescent="0.2">
      <c r="A79" s="109">
        <v>75</v>
      </c>
      <c r="B79" s="110" t="s">
        <v>319</v>
      </c>
      <c r="C79" s="112"/>
      <c r="D79" s="104" t="s">
        <v>186</v>
      </c>
      <c r="E79" s="104" t="s">
        <v>65</v>
      </c>
      <c r="F79" s="104" t="s">
        <v>75</v>
      </c>
      <c r="G79" s="107">
        <f>VLOOKUP(D79,'[4]000'!$F$19:$G$31,2,0)</f>
        <v>0.2</v>
      </c>
      <c r="H79" s="104" t="s">
        <v>198</v>
      </c>
      <c r="I79" s="108">
        <v>242853</v>
      </c>
      <c r="J79" s="104" t="s">
        <v>320</v>
      </c>
      <c r="K79" s="104" t="s">
        <v>318</v>
      </c>
      <c r="L79" s="104" t="s">
        <v>89</v>
      </c>
      <c r="M79" s="104" t="s">
        <v>201</v>
      </c>
      <c r="N79" s="104" t="s">
        <v>202</v>
      </c>
    </row>
    <row r="80" spans="1:14" s="6" customFormat="1" x14ac:dyDescent="0.2">
      <c r="A80" s="109">
        <v>76</v>
      </c>
      <c r="B80" s="110" t="s">
        <v>321</v>
      </c>
      <c r="C80" s="112"/>
      <c r="D80" s="104" t="s">
        <v>186</v>
      </c>
      <c r="E80" s="104" t="s">
        <v>65</v>
      </c>
      <c r="F80" s="104" t="s">
        <v>75</v>
      </c>
      <c r="G80" s="107">
        <f>VLOOKUP(D80,'[4]000'!$F$19:$G$31,2,0)</f>
        <v>0.2</v>
      </c>
      <c r="H80" s="104" t="s">
        <v>198</v>
      </c>
      <c r="I80" s="108">
        <v>242853</v>
      </c>
      <c r="J80" s="104" t="s">
        <v>322</v>
      </c>
      <c r="K80" s="104" t="s">
        <v>323</v>
      </c>
      <c r="L80" s="104" t="s">
        <v>89</v>
      </c>
      <c r="M80" s="104" t="s">
        <v>201</v>
      </c>
      <c r="N80" s="104" t="s">
        <v>202</v>
      </c>
    </row>
    <row r="81" spans="1:14" s="6" customFormat="1" x14ac:dyDescent="0.2">
      <c r="A81" s="109">
        <v>77</v>
      </c>
      <c r="B81" s="110" t="s">
        <v>324</v>
      </c>
      <c r="C81" s="112"/>
      <c r="D81" s="104" t="s">
        <v>186</v>
      </c>
      <c r="E81" s="104" t="s">
        <v>65</v>
      </c>
      <c r="F81" s="104" t="s">
        <v>75</v>
      </c>
      <c r="G81" s="107">
        <f>VLOOKUP(D81,'[4]000'!$F$19:$G$31,2,0)</f>
        <v>0.2</v>
      </c>
      <c r="H81" s="104" t="s">
        <v>198</v>
      </c>
      <c r="I81" s="108">
        <v>242853</v>
      </c>
      <c r="J81" s="104" t="s">
        <v>325</v>
      </c>
      <c r="K81" s="104" t="s">
        <v>323</v>
      </c>
      <c r="L81" s="104" t="s">
        <v>89</v>
      </c>
      <c r="M81" s="104" t="s">
        <v>201</v>
      </c>
      <c r="N81" s="104" t="s">
        <v>202</v>
      </c>
    </row>
    <row r="82" spans="1:14" s="6" customFormat="1" x14ac:dyDescent="0.2">
      <c r="A82" s="109">
        <v>78</v>
      </c>
      <c r="B82" s="110" t="s">
        <v>326</v>
      </c>
      <c r="C82" s="112"/>
      <c r="D82" s="104" t="s">
        <v>186</v>
      </c>
      <c r="E82" s="104" t="s">
        <v>65</v>
      </c>
      <c r="F82" s="104" t="s">
        <v>75</v>
      </c>
      <c r="G82" s="107">
        <f>VLOOKUP(D82,'[4]000'!$F$19:$G$31,2,0)</f>
        <v>0.2</v>
      </c>
      <c r="H82" s="104" t="s">
        <v>198</v>
      </c>
      <c r="I82" s="108">
        <v>242853</v>
      </c>
      <c r="J82" s="104" t="s">
        <v>327</v>
      </c>
      <c r="K82" s="104" t="s">
        <v>328</v>
      </c>
      <c r="L82" s="104" t="s">
        <v>89</v>
      </c>
      <c r="M82" s="104" t="s">
        <v>201</v>
      </c>
      <c r="N82" s="104" t="s">
        <v>202</v>
      </c>
    </row>
    <row r="83" spans="1:14" s="6" customFormat="1" x14ac:dyDescent="0.2">
      <c r="A83" s="109">
        <v>79</v>
      </c>
      <c r="B83" s="110" t="s">
        <v>329</v>
      </c>
      <c r="C83" s="112"/>
      <c r="D83" s="104" t="s">
        <v>186</v>
      </c>
      <c r="E83" s="104" t="s">
        <v>65</v>
      </c>
      <c r="F83" s="104" t="s">
        <v>75</v>
      </c>
      <c r="G83" s="107">
        <f>VLOOKUP(D83,'[4]000'!$F$19:$G$31,2,0)</f>
        <v>0.2</v>
      </c>
      <c r="H83" s="104" t="s">
        <v>198</v>
      </c>
      <c r="I83" s="108">
        <v>242853</v>
      </c>
      <c r="J83" s="104" t="s">
        <v>330</v>
      </c>
      <c r="K83" s="104" t="s">
        <v>328</v>
      </c>
      <c r="L83" s="104" t="s">
        <v>89</v>
      </c>
      <c r="M83" s="104" t="s">
        <v>201</v>
      </c>
      <c r="N83" s="104" t="s">
        <v>202</v>
      </c>
    </row>
    <row r="84" spans="1:14" s="6" customFormat="1" x14ac:dyDescent="0.2">
      <c r="A84" s="109">
        <v>80</v>
      </c>
      <c r="B84" s="110" t="s">
        <v>331</v>
      </c>
      <c r="C84" s="112"/>
      <c r="D84" s="104" t="s">
        <v>186</v>
      </c>
      <c r="E84" s="104" t="s">
        <v>65</v>
      </c>
      <c r="F84" s="104" t="s">
        <v>75</v>
      </c>
      <c r="G84" s="107">
        <f>VLOOKUP(D84,'[4]000'!$F$19:$G$31,2,0)</f>
        <v>0.2</v>
      </c>
      <c r="H84" s="104" t="s">
        <v>198</v>
      </c>
      <c r="I84" s="108">
        <v>242853</v>
      </c>
      <c r="J84" s="104" t="s">
        <v>332</v>
      </c>
      <c r="K84" s="104" t="s">
        <v>333</v>
      </c>
      <c r="L84" s="104" t="s">
        <v>89</v>
      </c>
      <c r="M84" s="104" t="s">
        <v>201</v>
      </c>
      <c r="N84" s="104" t="s">
        <v>202</v>
      </c>
    </row>
    <row r="85" spans="1:14" s="6" customFormat="1" x14ac:dyDescent="0.2">
      <c r="A85" s="109">
        <v>81</v>
      </c>
      <c r="B85" s="110" t="s">
        <v>334</v>
      </c>
      <c r="C85" s="112"/>
      <c r="D85" s="104" t="s">
        <v>186</v>
      </c>
      <c r="E85" s="104" t="s">
        <v>65</v>
      </c>
      <c r="F85" s="104" t="s">
        <v>75</v>
      </c>
      <c r="G85" s="107">
        <f>VLOOKUP(D85,'[4]000'!$F$19:$G$31,2,0)</f>
        <v>0.2</v>
      </c>
      <c r="H85" s="104" t="s">
        <v>198</v>
      </c>
      <c r="I85" s="108">
        <v>242853</v>
      </c>
      <c r="J85" s="104" t="s">
        <v>335</v>
      </c>
      <c r="K85" s="104" t="s">
        <v>333</v>
      </c>
      <c r="L85" s="104" t="s">
        <v>89</v>
      </c>
      <c r="M85" s="104" t="s">
        <v>201</v>
      </c>
      <c r="N85" s="104" t="s">
        <v>202</v>
      </c>
    </row>
    <row r="86" spans="1:14" s="6" customFormat="1" x14ac:dyDescent="0.2">
      <c r="A86" s="109">
        <v>82</v>
      </c>
      <c r="B86" s="110" t="s">
        <v>336</v>
      </c>
      <c r="C86" s="112"/>
      <c r="D86" s="104" t="s">
        <v>186</v>
      </c>
      <c r="E86" s="104" t="s">
        <v>65</v>
      </c>
      <c r="F86" s="104" t="s">
        <v>75</v>
      </c>
      <c r="G86" s="107">
        <f>VLOOKUP(D86,'[4]000'!$F$19:$G$31,2,0)</f>
        <v>0.2</v>
      </c>
      <c r="H86" s="104" t="s">
        <v>198</v>
      </c>
      <c r="I86" s="108">
        <v>242853</v>
      </c>
      <c r="J86" s="104" t="s">
        <v>337</v>
      </c>
      <c r="K86" s="104" t="s">
        <v>338</v>
      </c>
      <c r="L86" s="104" t="s">
        <v>89</v>
      </c>
      <c r="M86" s="104" t="s">
        <v>201</v>
      </c>
      <c r="N86" s="104" t="s">
        <v>202</v>
      </c>
    </row>
    <row r="87" spans="1:14" s="6" customFormat="1" x14ac:dyDescent="0.2">
      <c r="A87" s="109">
        <v>83</v>
      </c>
      <c r="B87" s="110" t="s">
        <v>339</v>
      </c>
      <c r="C87" s="112"/>
      <c r="D87" s="104" t="s">
        <v>186</v>
      </c>
      <c r="E87" s="104" t="s">
        <v>65</v>
      </c>
      <c r="F87" s="104" t="s">
        <v>75</v>
      </c>
      <c r="G87" s="107">
        <f>VLOOKUP(D87,'[4]000'!$F$19:$G$31,2,0)</f>
        <v>0.2</v>
      </c>
      <c r="H87" s="104" t="s">
        <v>198</v>
      </c>
      <c r="I87" s="108">
        <v>242853</v>
      </c>
      <c r="J87" s="104" t="s">
        <v>340</v>
      </c>
      <c r="K87" s="104" t="s">
        <v>338</v>
      </c>
      <c r="L87" s="104" t="s">
        <v>89</v>
      </c>
      <c r="M87" s="104" t="s">
        <v>201</v>
      </c>
      <c r="N87" s="104" t="s">
        <v>202</v>
      </c>
    </row>
    <row r="88" spans="1:14" s="6" customFormat="1" x14ac:dyDescent="0.2">
      <c r="A88" s="109">
        <v>84</v>
      </c>
      <c r="B88" s="110" t="s">
        <v>341</v>
      </c>
      <c r="C88" s="112"/>
      <c r="D88" s="104" t="s">
        <v>186</v>
      </c>
      <c r="E88" s="104" t="s">
        <v>65</v>
      </c>
      <c r="F88" s="104" t="s">
        <v>65</v>
      </c>
      <c r="G88" s="107">
        <f>VLOOKUP(D88,'[4]000'!$F$19:$G$31,2,0)</f>
        <v>0.2</v>
      </c>
      <c r="H88" s="104" t="s">
        <v>198</v>
      </c>
      <c r="I88" s="108">
        <v>242853</v>
      </c>
      <c r="J88" s="104" t="s">
        <v>342</v>
      </c>
      <c r="K88" s="104" t="s">
        <v>343</v>
      </c>
      <c r="L88" s="104" t="s">
        <v>89</v>
      </c>
      <c r="M88" s="104" t="s">
        <v>201</v>
      </c>
      <c r="N88" s="104" t="s">
        <v>202</v>
      </c>
    </row>
    <row r="89" spans="1:14" s="6" customFormat="1" x14ac:dyDescent="0.2">
      <c r="A89" s="109">
        <v>85</v>
      </c>
      <c r="B89" s="110" t="s">
        <v>344</v>
      </c>
      <c r="C89" s="112"/>
      <c r="D89" s="104" t="s">
        <v>186</v>
      </c>
      <c r="E89" s="104" t="s">
        <v>65</v>
      </c>
      <c r="F89" s="104" t="s">
        <v>75</v>
      </c>
      <c r="G89" s="107">
        <f>VLOOKUP(D89,'[4]000'!$F$19:$G$31,2,0)</f>
        <v>0.2</v>
      </c>
      <c r="H89" s="104" t="s">
        <v>198</v>
      </c>
      <c r="I89" s="108">
        <v>242853</v>
      </c>
      <c r="J89" s="104" t="s">
        <v>345</v>
      </c>
      <c r="K89" s="104" t="s">
        <v>343</v>
      </c>
      <c r="L89" s="104" t="s">
        <v>89</v>
      </c>
      <c r="M89" s="104" t="s">
        <v>201</v>
      </c>
      <c r="N89" s="104" t="s">
        <v>202</v>
      </c>
    </row>
    <row r="90" spans="1:14" s="6" customFormat="1" x14ac:dyDescent="0.2">
      <c r="A90" s="109">
        <v>86</v>
      </c>
      <c r="B90" s="110" t="s">
        <v>346</v>
      </c>
      <c r="C90" s="112"/>
      <c r="D90" s="104" t="s">
        <v>186</v>
      </c>
      <c r="E90" s="104" t="s">
        <v>65</v>
      </c>
      <c r="F90" s="104" t="s">
        <v>75</v>
      </c>
      <c r="G90" s="107">
        <f>VLOOKUP(D90,'[4]000'!$F$19:$G$31,2,0)</f>
        <v>0.2</v>
      </c>
      <c r="H90" s="104" t="s">
        <v>198</v>
      </c>
      <c r="I90" s="108">
        <v>242853</v>
      </c>
      <c r="J90" s="104" t="s">
        <v>347</v>
      </c>
      <c r="K90" s="104" t="s">
        <v>348</v>
      </c>
      <c r="L90" s="104" t="s">
        <v>89</v>
      </c>
      <c r="M90" s="104" t="s">
        <v>201</v>
      </c>
      <c r="N90" s="104" t="s">
        <v>202</v>
      </c>
    </row>
    <row r="91" spans="1:14" s="6" customFormat="1" x14ac:dyDescent="0.2">
      <c r="A91" s="109">
        <v>87</v>
      </c>
      <c r="B91" s="110" t="s">
        <v>349</v>
      </c>
      <c r="C91" s="112"/>
      <c r="D91" s="104" t="s">
        <v>186</v>
      </c>
      <c r="E91" s="104" t="s">
        <v>65</v>
      </c>
      <c r="F91" s="104" t="s">
        <v>75</v>
      </c>
      <c r="G91" s="107">
        <f>VLOOKUP(D91,'[4]000'!$F$19:$G$31,2,0)</f>
        <v>0.2</v>
      </c>
      <c r="H91" s="104" t="s">
        <v>198</v>
      </c>
      <c r="I91" s="108">
        <v>242853</v>
      </c>
      <c r="J91" s="104" t="s">
        <v>350</v>
      </c>
      <c r="K91" s="104" t="s">
        <v>348</v>
      </c>
      <c r="L91" s="104" t="s">
        <v>89</v>
      </c>
      <c r="M91" s="104" t="s">
        <v>201</v>
      </c>
      <c r="N91" s="104" t="s">
        <v>202</v>
      </c>
    </row>
    <row r="92" spans="1:14" s="6" customFormat="1" x14ac:dyDescent="0.2">
      <c r="A92" s="109">
        <v>88</v>
      </c>
      <c r="B92" s="110" t="s">
        <v>351</v>
      </c>
      <c r="C92" s="112"/>
      <c r="D92" s="104" t="s">
        <v>186</v>
      </c>
      <c r="E92" s="104" t="s">
        <v>65</v>
      </c>
      <c r="F92" s="104" t="s">
        <v>75</v>
      </c>
      <c r="G92" s="107">
        <f>VLOOKUP(D92,'[4]000'!$F$19:$G$31,2,0)</f>
        <v>0.2</v>
      </c>
      <c r="H92" s="104" t="s">
        <v>198</v>
      </c>
      <c r="I92" s="108">
        <v>242853</v>
      </c>
      <c r="J92" s="104" t="s">
        <v>352</v>
      </c>
      <c r="K92" s="104" t="s">
        <v>353</v>
      </c>
      <c r="L92" s="104" t="s">
        <v>89</v>
      </c>
      <c r="M92" s="104" t="s">
        <v>201</v>
      </c>
      <c r="N92" s="104" t="s">
        <v>202</v>
      </c>
    </row>
    <row r="93" spans="1:14" s="6" customFormat="1" x14ac:dyDescent="0.2">
      <c r="A93" s="109">
        <v>89</v>
      </c>
      <c r="B93" s="110" t="s">
        <v>354</v>
      </c>
      <c r="C93" s="112"/>
      <c r="D93" s="104" t="s">
        <v>186</v>
      </c>
      <c r="E93" s="104" t="s">
        <v>65</v>
      </c>
      <c r="F93" s="104" t="s">
        <v>75</v>
      </c>
      <c r="G93" s="107">
        <f>VLOOKUP(D93,'[4]000'!$F$19:$G$31,2,0)</f>
        <v>0.2</v>
      </c>
      <c r="H93" s="104" t="s">
        <v>198</v>
      </c>
      <c r="I93" s="108">
        <v>242853</v>
      </c>
      <c r="J93" s="104" t="s">
        <v>355</v>
      </c>
      <c r="K93" s="104" t="s">
        <v>353</v>
      </c>
      <c r="L93" s="104" t="s">
        <v>89</v>
      </c>
      <c r="M93" s="104" t="s">
        <v>201</v>
      </c>
      <c r="N93" s="104" t="s">
        <v>202</v>
      </c>
    </row>
    <row r="94" spans="1:14" s="6" customFormat="1" x14ac:dyDescent="0.2">
      <c r="A94" s="109">
        <v>90</v>
      </c>
      <c r="B94" s="110" t="s">
        <v>356</v>
      </c>
      <c r="C94" s="112"/>
      <c r="D94" s="104" t="s">
        <v>186</v>
      </c>
      <c r="E94" s="104" t="s">
        <v>65</v>
      </c>
      <c r="F94" s="104" t="s">
        <v>65</v>
      </c>
      <c r="G94" s="107">
        <f>VLOOKUP(D94,'[4]000'!$F$19:$G$31,2,0)</f>
        <v>0.2</v>
      </c>
      <c r="H94" s="104" t="s">
        <v>198</v>
      </c>
      <c r="I94" s="108">
        <v>242853</v>
      </c>
      <c r="J94" s="104" t="s">
        <v>357</v>
      </c>
      <c r="K94" s="104" t="s">
        <v>358</v>
      </c>
      <c r="L94" s="104" t="s">
        <v>89</v>
      </c>
      <c r="M94" s="104" t="s">
        <v>201</v>
      </c>
      <c r="N94" s="104" t="s">
        <v>202</v>
      </c>
    </row>
    <row r="95" spans="1:14" s="6" customFormat="1" x14ac:dyDescent="0.2">
      <c r="A95" s="109">
        <v>91</v>
      </c>
      <c r="B95" s="110" t="s">
        <v>359</v>
      </c>
      <c r="C95" s="112"/>
      <c r="D95" s="104" t="s">
        <v>186</v>
      </c>
      <c r="E95" s="104" t="s">
        <v>65</v>
      </c>
      <c r="F95" s="104" t="s">
        <v>75</v>
      </c>
      <c r="G95" s="107">
        <f>VLOOKUP(D95,'[4]000'!$F$19:$G$31,2,0)</f>
        <v>0.2</v>
      </c>
      <c r="H95" s="104" t="s">
        <v>198</v>
      </c>
      <c r="I95" s="108">
        <v>242853</v>
      </c>
      <c r="J95" s="104" t="s">
        <v>360</v>
      </c>
      <c r="K95" s="104" t="s">
        <v>358</v>
      </c>
      <c r="L95" s="104" t="s">
        <v>89</v>
      </c>
      <c r="M95" s="104" t="s">
        <v>201</v>
      </c>
      <c r="N95" s="104" t="s">
        <v>202</v>
      </c>
    </row>
    <row r="96" spans="1:14" s="6" customFormat="1" x14ac:dyDescent="0.2">
      <c r="A96" s="109">
        <v>92</v>
      </c>
      <c r="B96" s="110" t="s">
        <v>361</v>
      </c>
      <c r="C96" s="112"/>
      <c r="D96" s="104" t="s">
        <v>186</v>
      </c>
      <c r="E96" s="104" t="s">
        <v>65</v>
      </c>
      <c r="F96" s="104" t="s">
        <v>75</v>
      </c>
      <c r="G96" s="107">
        <f>VLOOKUP(D96,'[4]000'!$F$19:$G$31,2,0)</f>
        <v>0.2</v>
      </c>
      <c r="H96" s="104" t="s">
        <v>198</v>
      </c>
      <c r="I96" s="108">
        <v>242853</v>
      </c>
      <c r="J96" s="104" t="s">
        <v>362</v>
      </c>
      <c r="K96" s="104" t="s">
        <v>363</v>
      </c>
      <c r="L96" s="104" t="s">
        <v>89</v>
      </c>
      <c r="M96" s="104" t="s">
        <v>201</v>
      </c>
      <c r="N96" s="104" t="s">
        <v>202</v>
      </c>
    </row>
    <row r="97" spans="1:14" s="6" customFormat="1" x14ac:dyDescent="0.2">
      <c r="A97" s="109">
        <v>93</v>
      </c>
      <c r="B97" s="110" t="s">
        <v>364</v>
      </c>
      <c r="C97" s="112"/>
      <c r="D97" s="104" t="s">
        <v>186</v>
      </c>
      <c r="E97" s="104" t="s">
        <v>65</v>
      </c>
      <c r="F97" s="104" t="s">
        <v>75</v>
      </c>
      <c r="G97" s="107">
        <f>VLOOKUP(D97,'[4]000'!$F$19:$G$31,2,0)</f>
        <v>0.2</v>
      </c>
      <c r="H97" s="104" t="s">
        <v>198</v>
      </c>
      <c r="I97" s="108">
        <v>242853</v>
      </c>
      <c r="J97" s="104" t="s">
        <v>365</v>
      </c>
      <c r="K97" s="104" t="s">
        <v>363</v>
      </c>
      <c r="L97" s="104" t="s">
        <v>89</v>
      </c>
      <c r="M97" s="104" t="s">
        <v>201</v>
      </c>
      <c r="N97" s="104" t="s">
        <v>202</v>
      </c>
    </row>
    <row r="98" spans="1:14" s="6" customFormat="1" x14ac:dyDescent="0.2">
      <c r="A98" s="109">
        <v>94</v>
      </c>
      <c r="B98" s="110" t="s">
        <v>366</v>
      </c>
      <c r="C98" s="112"/>
      <c r="D98" s="104" t="s">
        <v>186</v>
      </c>
      <c r="E98" s="104" t="s">
        <v>65</v>
      </c>
      <c r="F98" s="104" t="s">
        <v>75</v>
      </c>
      <c r="G98" s="107">
        <f>VLOOKUP(D98,'[4]000'!$F$19:$G$31,2,0)</f>
        <v>0.2</v>
      </c>
      <c r="H98" s="104" t="s">
        <v>198</v>
      </c>
      <c r="I98" s="108">
        <v>242853</v>
      </c>
      <c r="J98" s="104" t="s">
        <v>367</v>
      </c>
      <c r="K98" s="104" t="s">
        <v>368</v>
      </c>
      <c r="L98" s="104" t="s">
        <v>89</v>
      </c>
      <c r="M98" s="104" t="s">
        <v>201</v>
      </c>
      <c r="N98" s="104" t="s">
        <v>202</v>
      </c>
    </row>
    <row r="99" spans="1:14" s="6" customFormat="1" x14ac:dyDescent="0.2">
      <c r="A99" s="109">
        <v>95</v>
      </c>
      <c r="B99" s="110" t="s">
        <v>369</v>
      </c>
      <c r="C99" s="112"/>
      <c r="D99" s="104" t="s">
        <v>186</v>
      </c>
      <c r="E99" s="104" t="s">
        <v>65</v>
      </c>
      <c r="F99" s="104" t="s">
        <v>75</v>
      </c>
      <c r="G99" s="107">
        <f>VLOOKUP(D99,'[4]000'!$F$19:$G$31,2,0)</f>
        <v>0.2</v>
      </c>
      <c r="H99" s="104" t="s">
        <v>198</v>
      </c>
      <c r="I99" s="108">
        <v>242853</v>
      </c>
      <c r="J99" s="104" t="s">
        <v>370</v>
      </c>
      <c r="K99" s="104" t="s">
        <v>368</v>
      </c>
      <c r="L99" s="104" t="s">
        <v>89</v>
      </c>
      <c r="M99" s="104" t="s">
        <v>201</v>
      </c>
      <c r="N99" s="104" t="s">
        <v>202</v>
      </c>
    </row>
    <row r="100" spans="1:14" s="6" customFormat="1" x14ac:dyDescent="0.2">
      <c r="A100" s="109">
        <v>96</v>
      </c>
      <c r="B100" s="110" t="s">
        <v>371</v>
      </c>
      <c r="C100" s="112"/>
      <c r="D100" s="104" t="s">
        <v>186</v>
      </c>
      <c r="E100" s="104" t="s">
        <v>65</v>
      </c>
      <c r="F100" s="104" t="s">
        <v>75</v>
      </c>
      <c r="G100" s="107">
        <f>VLOOKUP(D100,'[4]000'!$F$19:$G$31,2,0)</f>
        <v>0.2</v>
      </c>
      <c r="H100" s="104" t="s">
        <v>198</v>
      </c>
      <c r="I100" s="108">
        <v>242853</v>
      </c>
      <c r="J100" s="104" t="s">
        <v>372</v>
      </c>
      <c r="K100" s="104" t="s">
        <v>373</v>
      </c>
      <c r="L100" s="104" t="s">
        <v>89</v>
      </c>
      <c r="M100" s="104" t="s">
        <v>201</v>
      </c>
      <c r="N100" s="104" t="s">
        <v>202</v>
      </c>
    </row>
    <row r="101" spans="1:14" s="6" customFormat="1" x14ac:dyDescent="0.2">
      <c r="A101" s="109">
        <v>97</v>
      </c>
      <c r="B101" s="110" t="s">
        <v>374</v>
      </c>
      <c r="C101" s="112"/>
      <c r="D101" s="104" t="s">
        <v>186</v>
      </c>
      <c r="E101" s="104" t="s">
        <v>65</v>
      </c>
      <c r="F101" s="104" t="s">
        <v>75</v>
      </c>
      <c r="G101" s="107">
        <f>VLOOKUP(D101,'[4]000'!$F$19:$G$31,2,0)</f>
        <v>0.2</v>
      </c>
      <c r="H101" s="104" t="s">
        <v>198</v>
      </c>
      <c r="I101" s="108">
        <v>242853</v>
      </c>
      <c r="J101" s="104" t="s">
        <v>375</v>
      </c>
      <c r="K101" s="104" t="s">
        <v>373</v>
      </c>
      <c r="L101" s="104" t="s">
        <v>89</v>
      </c>
      <c r="M101" s="104" t="s">
        <v>201</v>
      </c>
      <c r="N101" s="104" t="s">
        <v>202</v>
      </c>
    </row>
    <row r="102" spans="1:14" s="6" customFormat="1" x14ac:dyDescent="0.2">
      <c r="A102" s="109">
        <v>98</v>
      </c>
      <c r="B102" s="110" t="s">
        <v>376</v>
      </c>
      <c r="C102" s="112"/>
      <c r="D102" s="104" t="s">
        <v>186</v>
      </c>
      <c r="E102" s="104" t="s">
        <v>65</v>
      </c>
      <c r="F102" s="104" t="s">
        <v>75</v>
      </c>
      <c r="G102" s="107">
        <f>VLOOKUP(D102,'[4]000'!$F$19:$G$31,2,0)</f>
        <v>0.2</v>
      </c>
      <c r="H102" s="104" t="s">
        <v>198</v>
      </c>
      <c r="I102" s="108">
        <v>242853</v>
      </c>
      <c r="J102" s="104" t="s">
        <v>377</v>
      </c>
      <c r="K102" s="104" t="s">
        <v>378</v>
      </c>
      <c r="L102" s="104" t="s">
        <v>89</v>
      </c>
      <c r="M102" s="104" t="s">
        <v>201</v>
      </c>
      <c r="N102" s="104" t="s">
        <v>202</v>
      </c>
    </row>
    <row r="103" spans="1:14" s="6" customFormat="1" x14ac:dyDescent="0.2">
      <c r="A103" s="109">
        <v>99</v>
      </c>
      <c r="B103" s="110" t="s">
        <v>379</v>
      </c>
      <c r="C103" s="112"/>
      <c r="D103" s="104" t="s">
        <v>186</v>
      </c>
      <c r="E103" s="104" t="s">
        <v>65</v>
      </c>
      <c r="F103" s="104" t="s">
        <v>75</v>
      </c>
      <c r="G103" s="107">
        <f>VLOOKUP(D103,'[4]000'!$F$19:$G$31,2,0)</f>
        <v>0.2</v>
      </c>
      <c r="H103" s="104" t="s">
        <v>198</v>
      </c>
      <c r="I103" s="108">
        <v>242853</v>
      </c>
      <c r="J103" s="104" t="s">
        <v>380</v>
      </c>
      <c r="K103" s="104" t="s">
        <v>378</v>
      </c>
      <c r="L103" s="104" t="s">
        <v>89</v>
      </c>
      <c r="M103" s="104" t="s">
        <v>201</v>
      </c>
      <c r="N103" s="104" t="s">
        <v>202</v>
      </c>
    </row>
    <row r="104" spans="1:14" s="6" customFormat="1" x14ac:dyDescent="0.2">
      <c r="A104" s="109">
        <v>100</v>
      </c>
      <c r="B104" s="110" t="s">
        <v>381</v>
      </c>
      <c r="C104" s="112"/>
      <c r="D104" s="104" t="s">
        <v>186</v>
      </c>
      <c r="E104" s="104" t="s">
        <v>65</v>
      </c>
      <c r="F104" s="104" t="s">
        <v>75</v>
      </c>
      <c r="G104" s="107">
        <f>VLOOKUP(D104,'[4]000'!$F$19:$G$31,2,0)</f>
        <v>0.2</v>
      </c>
      <c r="H104" s="104" t="s">
        <v>198</v>
      </c>
      <c r="I104" s="108">
        <v>242853</v>
      </c>
      <c r="J104" s="104" t="s">
        <v>382</v>
      </c>
      <c r="K104" s="104" t="s">
        <v>383</v>
      </c>
      <c r="L104" s="104" t="s">
        <v>89</v>
      </c>
      <c r="M104" s="104" t="s">
        <v>201</v>
      </c>
      <c r="N104" s="104" t="s">
        <v>202</v>
      </c>
    </row>
    <row r="105" spans="1:14" s="6" customFormat="1" x14ac:dyDescent="0.2">
      <c r="A105" s="109">
        <v>101</v>
      </c>
      <c r="B105" s="110" t="s">
        <v>384</v>
      </c>
      <c r="C105" s="112"/>
      <c r="D105" s="104" t="s">
        <v>186</v>
      </c>
      <c r="E105" s="104" t="s">
        <v>65</v>
      </c>
      <c r="F105" s="104" t="s">
        <v>75</v>
      </c>
      <c r="G105" s="107">
        <f>VLOOKUP(D105,'[4]000'!$F$19:$G$31,2,0)</f>
        <v>0.2</v>
      </c>
      <c r="H105" s="104" t="s">
        <v>198</v>
      </c>
      <c r="I105" s="108">
        <v>242853</v>
      </c>
      <c r="J105" s="104" t="s">
        <v>385</v>
      </c>
      <c r="K105" s="104" t="s">
        <v>383</v>
      </c>
      <c r="L105" s="104" t="s">
        <v>89</v>
      </c>
      <c r="M105" s="104" t="s">
        <v>201</v>
      </c>
      <c r="N105" s="104" t="s">
        <v>202</v>
      </c>
    </row>
    <row r="106" spans="1:14" s="6" customFormat="1" x14ac:dyDescent="0.2">
      <c r="A106" s="109">
        <v>102</v>
      </c>
      <c r="B106" s="110" t="s">
        <v>386</v>
      </c>
      <c r="C106" s="112"/>
      <c r="D106" s="104" t="s">
        <v>186</v>
      </c>
      <c r="E106" s="104" t="s">
        <v>65</v>
      </c>
      <c r="F106" s="104" t="s">
        <v>75</v>
      </c>
      <c r="G106" s="107">
        <f>VLOOKUP(D106,'[4]000'!$F$19:$G$31,2,0)</f>
        <v>0.2</v>
      </c>
      <c r="H106" s="104" t="s">
        <v>198</v>
      </c>
      <c r="I106" s="108">
        <v>242853</v>
      </c>
      <c r="J106" s="104" t="s">
        <v>387</v>
      </c>
      <c r="K106" s="104" t="s">
        <v>388</v>
      </c>
      <c r="L106" s="104" t="s">
        <v>89</v>
      </c>
      <c r="M106" s="104" t="s">
        <v>201</v>
      </c>
      <c r="N106" s="104" t="s">
        <v>202</v>
      </c>
    </row>
    <row r="107" spans="1:14" s="6" customFormat="1" x14ac:dyDescent="0.2">
      <c r="A107" s="109">
        <v>103</v>
      </c>
      <c r="B107" s="110" t="s">
        <v>389</v>
      </c>
      <c r="C107" s="112"/>
      <c r="D107" s="104" t="s">
        <v>186</v>
      </c>
      <c r="E107" s="104" t="s">
        <v>65</v>
      </c>
      <c r="F107" s="104" t="s">
        <v>75</v>
      </c>
      <c r="G107" s="107">
        <f>VLOOKUP(D107,'[4]000'!$F$19:$G$31,2,0)</f>
        <v>0.2</v>
      </c>
      <c r="H107" s="104" t="s">
        <v>198</v>
      </c>
      <c r="I107" s="108">
        <v>242853</v>
      </c>
      <c r="J107" s="104" t="s">
        <v>390</v>
      </c>
      <c r="K107" s="104" t="s">
        <v>388</v>
      </c>
      <c r="L107" s="104" t="s">
        <v>89</v>
      </c>
      <c r="M107" s="104" t="s">
        <v>201</v>
      </c>
      <c r="N107" s="104" t="s">
        <v>202</v>
      </c>
    </row>
    <row r="108" spans="1:14" s="6" customFormat="1" x14ac:dyDescent="0.2">
      <c r="A108" s="109">
        <v>104</v>
      </c>
      <c r="B108" s="110" t="s">
        <v>391</v>
      </c>
      <c r="C108" s="112"/>
      <c r="D108" s="104" t="s">
        <v>186</v>
      </c>
      <c r="E108" s="104" t="s">
        <v>65</v>
      </c>
      <c r="F108" s="104" t="s">
        <v>75</v>
      </c>
      <c r="G108" s="107">
        <f>VLOOKUP(D108,'[4]000'!$F$19:$G$31,2,0)</f>
        <v>0.2</v>
      </c>
      <c r="H108" s="104" t="s">
        <v>198</v>
      </c>
      <c r="I108" s="108">
        <v>242853</v>
      </c>
      <c r="J108" s="104" t="s">
        <v>392</v>
      </c>
      <c r="K108" s="104" t="s">
        <v>393</v>
      </c>
      <c r="L108" s="104" t="s">
        <v>89</v>
      </c>
      <c r="M108" s="104" t="s">
        <v>201</v>
      </c>
      <c r="N108" s="104" t="s">
        <v>202</v>
      </c>
    </row>
    <row r="109" spans="1:14" s="6" customFormat="1" x14ac:dyDescent="0.2">
      <c r="A109" s="109">
        <v>105</v>
      </c>
      <c r="B109" s="110" t="s">
        <v>394</v>
      </c>
      <c r="C109" s="112"/>
      <c r="D109" s="104" t="s">
        <v>186</v>
      </c>
      <c r="E109" s="104" t="s">
        <v>65</v>
      </c>
      <c r="F109" s="104" t="s">
        <v>75</v>
      </c>
      <c r="G109" s="107">
        <f>VLOOKUP(D109,'[4]000'!$F$19:$G$31,2,0)</f>
        <v>0.2</v>
      </c>
      <c r="H109" s="104" t="s">
        <v>198</v>
      </c>
      <c r="I109" s="108">
        <v>242853</v>
      </c>
      <c r="J109" s="104" t="s">
        <v>395</v>
      </c>
      <c r="K109" s="104" t="s">
        <v>393</v>
      </c>
      <c r="L109" s="104" t="s">
        <v>89</v>
      </c>
      <c r="M109" s="104" t="s">
        <v>201</v>
      </c>
      <c r="N109" s="104" t="s">
        <v>202</v>
      </c>
    </row>
    <row r="110" spans="1:14" s="6" customFormat="1" x14ac:dyDescent="0.2">
      <c r="A110" s="109">
        <v>106</v>
      </c>
      <c r="B110" s="110" t="s">
        <v>396</v>
      </c>
      <c r="C110" s="112"/>
      <c r="D110" s="104" t="s">
        <v>186</v>
      </c>
      <c r="E110" s="104" t="s">
        <v>65</v>
      </c>
      <c r="F110" s="104" t="s">
        <v>75</v>
      </c>
      <c r="G110" s="107">
        <f>VLOOKUP(D110,'[4]000'!$F$19:$G$31,2,0)</f>
        <v>0.2</v>
      </c>
      <c r="H110" s="104" t="s">
        <v>198</v>
      </c>
      <c r="I110" s="108">
        <v>242853</v>
      </c>
      <c r="J110" s="104" t="s">
        <v>397</v>
      </c>
      <c r="K110" s="104" t="s">
        <v>398</v>
      </c>
      <c r="L110" s="104" t="s">
        <v>89</v>
      </c>
      <c r="M110" s="104" t="s">
        <v>201</v>
      </c>
      <c r="N110" s="104" t="s">
        <v>202</v>
      </c>
    </row>
    <row r="111" spans="1:14" s="6" customFormat="1" x14ac:dyDescent="0.2">
      <c r="A111" s="109">
        <v>107</v>
      </c>
      <c r="B111" s="110" t="s">
        <v>399</v>
      </c>
      <c r="C111" s="112"/>
      <c r="D111" s="104" t="s">
        <v>186</v>
      </c>
      <c r="E111" s="104" t="s">
        <v>65</v>
      </c>
      <c r="F111" s="104" t="s">
        <v>75</v>
      </c>
      <c r="G111" s="107">
        <f>VLOOKUP(D111,'[4]000'!$F$19:$G$31,2,0)</f>
        <v>0.2</v>
      </c>
      <c r="H111" s="104" t="s">
        <v>198</v>
      </c>
      <c r="I111" s="108">
        <v>242853</v>
      </c>
      <c r="J111" s="104" t="s">
        <v>400</v>
      </c>
      <c r="K111" s="104" t="s">
        <v>401</v>
      </c>
      <c r="L111" s="104" t="s">
        <v>89</v>
      </c>
      <c r="M111" s="104" t="s">
        <v>201</v>
      </c>
      <c r="N111" s="104" t="s">
        <v>202</v>
      </c>
    </row>
    <row r="112" spans="1:14" s="6" customFormat="1" x14ac:dyDescent="0.2">
      <c r="A112" s="109">
        <v>108</v>
      </c>
      <c r="B112" s="110" t="s">
        <v>402</v>
      </c>
      <c r="C112" s="112"/>
      <c r="D112" s="104" t="s">
        <v>186</v>
      </c>
      <c r="E112" s="104" t="s">
        <v>65</v>
      </c>
      <c r="F112" s="104" t="s">
        <v>75</v>
      </c>
      <c r="G112" s="107">
        <f>VLOOKUP(D112,'[4]000'!$F$19:$G$31,2,0)</f>
        <v>0.2</v>
      </c>
      <c r="H112" s="104" t="s">
        <v>198</v>
      </c>
      <c r="I112" s="108">
        <v>242853</v>
      </c>
      <c r="J112" s="104" t="s">
        <v>403</v>
      </c>
      <c r="K112" s="104" t="s">
        <v>404</v>
      </c>
      <c r="L112" s="104" t="s">
        <v>89</v>
      </c>
      <c r="M112" s="104" t="s">
        <v>201</v>
      </c>
      <c r="N112" s="104" t="s">
        <v>202</v>
      </c>
    </row>
    <row r="113" spans="1:14" s="6" customFormat="1" x14ac:dyDescent="0.2">
      <c r="A113" s="109">
        <v>109</v>
      </c>
      <c r="B113" s="110" t="s">
        <v>405</v>
      </c>
      <c r="C113" s="112"/>
      <c r="D113" s="104" t="s">
        <v>186</v>
      </c>
      <c r="E113" s="104" t="s">
        <v>65</v>
      </c>
      <c r="F113" s="104" t="s">
        <v>75</v>
      </c>
      <c r="G113" s="107">
        <f>VLOOKUP(D113,'[4]000'!$F$19:$G$31,2,0)</f>
        <v>0.2</v>
      </c>
      <c r="H113" s="104" t="s">
        <v>198</v>
      </c>
      <c r="I113" s="108">
        <v>242853</v>
      </c>
      <c r="J113" s="104" t="s">
        <v>406</v>
      </c>
      <c r="K113" s="104" t="s">
        <v>404</v>
      </c>
      <c r="L113" s="104" t="s">
        <v>89</v>
      </c>
      <c r="M113" s="104" t="s">
        <v>201</v>
      </c>
      <c r="N113" s="104" t="s">
        <v>202</v>
      </c>
    </row>
    <row r="114" spans="1:14" s="6" customFormat="1" x14ac:dyDescent="0.2">
      <c r="A114" s="109">
        <v>110</v>
      </c>
      <c r="B114" s="110" t="s">
        <v>407</v>
      </c>
      <c r="C114" s="112"/>
      <c r="D114" s="104" t="s">
        <v>186</v>
      </c>
      <c r="E114" s="104" t="s">
        <v>65</v>
      </c>
      <c r="F114" s="104" t="s">
        <v>75</v>
      </c>
      <c r="G114" s="107">
        <f>VLOOKUP(D114,'[4]000'!$F$19:$G$31,2,0)</f>
        <v>0.2</v>
      </c>
      <c r="H114" s="104" t="s">
        <v>198</v>
      </c>
      <c r="I114" s="108">
        <v>242853</v>
      </c>
      <c r="J114" s="104" t="s">
        <v>408</v>
      </c>
      <c r="K114" s="104" t="s">
        <v>409</v>
      </c>
      <c r="L114" s="104" t="s">
        <v>89</v>
      </c>
      <c r="M114" s="104" t="s">
        <v>201</v>
      </c>
      <c r="N114" s="104" t="s">
        <v>202</v>
      </c>
    </row>
    <row r="115" spans="1:14" s="6" customFormat="1" x14ac:dyDescent="0.2">
      <c r="A115" s="109">
        <v>111</v>
      </c>
      <c r="B115" s="110" t="s">
        <v>410</v>
      </c>
      <c r="C115" s="112"/>
      <c r="D115" s="104" t="s">
        <v>186</v>
      </c>
      <c r="E115" s="104" t="s">
        <v>65</v>
      </c>
      <c r="F115" s="104" t="s">
        <v>75</v>
      </c>
      <c r="G115" s="107">
        <f>VLOOKUP(D115,'[4]000'!$F$19:$G$31,2,0)</f>
        <v>0.2</v>
      </c>
      <c r="H115" s="104" t="s">
        <v>198</v>
      </c>
      <c r="I115" s="108">
        <v>242853</v>
      </c>
      <c r="J115" s="104" t="s">
        <v>411</v>
      </c>
      <c r="K115" s="104" t="s">
        <v>409</v>
      </c>
      <c r="L115" s="104" t="s">
        <v>89</v>
      </c>
      <c r="M115" s="104" t="s">
        <v>201</v>
      </c>
      <c r="N115" s="104" t="s">
        <v>202</v>
      </c>
    </row>
    <row r="116" spans="1:14" s="6" customFormat="1" x14ac:dyDescent="0.2">
      <c r="A116" s="109">
        <v>112</v>
      </c>
      <c r="B116" s="110" t="s">
        <v>412</v>
      </c>
      <c r="C116" s="112"/>
      <c r="D116" s="104" t="s">
        <v>186</v>
      </c>
      <c r="E116" s="104" t="s">
        <v>65</v>
      </c>
      <c r="F116" s="104" t="s">
        <v>75</v>
      </c>
      <c r="G116" s="107">
        <f>VLOOKUP(D116,'[4]000'!$F$19:$G$31,2,0)</f>
        <v>0.2</v>
      </c>
      <c r="H116" s="104" t="s">
        <v>198</v>
      </c>
      <c r="I116" s="108">
        <v>242853</v>
      </c>
      <c r="J116" s="104" t="s">
        <v>413</v>
      </c>
      <c r="K116" s="104" t="s">
        <v>414</v>
      </c>
      <c r="L116" s="104" t="s">
        <v>89</v>
      </c>
      <c r="M116" s="104" t="s">
        <v>201</v>
      </c>
      <c r="N116" s="104" t="s">
        <v>202</v>
      </c>
    </row>
    <row r="117" spans="1:14" s="6" customFormat="1" x14ac:dyDescent="0.2">
      <c r="A117" s="109">
        <v>113</v>
      </c>
      <c r="B117" s="110" t="s">
        <v>415</v>
      </c>
      <c r="C117" s="112"/>
      <c r="D117" s="104" t="s">
        <v>186</v>
      </c>
      <c r="E117" s="104" t="s">
        <v>65</v>
      </c>
      <c r="F117" s="104" t="s">
        <v>75</v>
      </c>
      <c r="G117" s="107">
        <f>VLOOKUP(D117,'[4]000'!$F$19:$G$31,2,0)</f>
        <v>0.2</v>
      </c>
      <c r="H117" s="104" t="s">
        <v>198</v>
      </c>
      <c r="I117" s="108">
        <v>242853</v>
      </c>
      <c r="J117" s="104" t="s">
        <v>416</v>
      </c>
      <c r="K117" s="104" t="s">
        <v>414</v>
      </c>
      <c r="L117" s="104" t="s">
        <v>89</v>
      </c>
      <c r="M117" s="104" t="s">
        <v>201</v>
      </c>
      <c r="N117" s="104" t="s">
        <v>202</v>
      </c>
    </row>
    <row r="118" spans="1:14" s="6" customFormat="1" x14ac:dyDescent="0.2">
      <c r="A118" s="109">
        <v>114</v>
      </c>
      <c r="B118" s="110" t="s">
        <v>417</v>
      </c>
      <c r="C118" s="112"/>
      <c r="D118" s="104" t="s">
        <v>186</v>
      </c>
      <c r="E118" s="104" t="s">
        <v>65</v>
      </c>
      <c r="F118" s="104" t="s">
        <v>75</v>
      </c>
      <c r="G118" s="107">
        <f>VLOOKUP(D118,'[4]000'!$F$19:$G$31,2,0)</f>
        <v>0.2</v>
      </c>
      <c r="H118" s="104" t="s">
        <v>198</v>
      </c>
      <c r="I118" s="108">
        <v>242853</v>
      </c>
      <c r="J118" s="104" t="s">
        <v>418</v>
      </c>
      <c r="K118" s="104" t="s">
        <v>419</v>
      </c>
      <c r="L118" s="104" t="s">
        <v>89</v>
      </c>
      <c r="M118" s="104" t="s">
        <v>201</v>
      </c>
      <c r="N118" s="104" t="s">
        <v>202</v>
      </c>
    </row>
    <row r="119" spans="1:14" s="6" customFormat="1" x14ac:dyDescent="0.2">
      <c r="A119" s="109">
        <v>115</v>
      </c>
      <c r="B119" s="110" t="s">
        <v>420</v>
      </c>
      <c r="C119" s="112"/>
      <c r="D119" s="104" t="s">
        <v>186</v>
      </c>
      <c r="E119" s="104" t="s">
        <v>65</v>
      </c>
      <c r="F119" s="104" t="s">
        <v>75</v>
      </c>
      <c r="G119" s="107">
        <f>VLOOKUP(D119,'[4]000'!$F$19:$G$31,2,0)</f>
        <v>0.2</v>
      </c>
      <c r="H119" s="104" t="s">
        <v>198</v>
      </c>
      <c r="I119" s="108">
        <v>242853</v>
      </c>
      <c r="J119" s="104" t="s">
        <v>421</v>
      </c>
      <c r="K119" s="104" t="s">
        <v>419</v>
      </c>
      <c r="L119" s="104" t="s">
        <v>89</v>
      </c>
      <c r="M119" s="104" t="s">
        <v>201</v>
      </c>
      <c r="N119" s="104" t="s">
        <v>202</v>
      </c>
    </row>
    <row r="120" spans="1:14" s="6" customFormat="1" x14ac:dyDescent="0.2">
      <c r="A120" s="109">
        <v>116</v>
      </c>
      <c r="B120" s="110" t="s">
        <v>422</v>
      </c>
      <c r="C120" s="112"/>
      <c r="D120" s="104" t="s">
        <v>186</v>
      </c>
      <c r="E120" s="104" t="s">
        <v>65</v>
      </c>
      <c r="F120" s="104" t="s">
        <v>75</v>
      </c>
      <c r="G120" s="107">
        <f>VLOOKUP(D120,'[4]000'!$F$19:$G$31,2,0)</f>
        <v>0.2</v>
      </c>
      <c r="H120" s="104" t="s">
        <v>198</v>
      </c>
      <c r="I120" s="108">
        <v>242853</v>
      </c>
      <c r="J120" s="104" t="s">
        <v>423</v>
      </c>
      <c r="K120" s="104" t="s">
        <v>424</v>
      </c>
      <c r="L120" s="104" t="s">
        <v>89</v>
      </c>
      <c r="M120" s="104" t="s">
        <v>201</v>
      </c>
      <c r="N120" s="104" t="s">
        <v>202</v>
      </c>
    </row>
    <row r="121" spans="1:14" s="6" customFormat="1" x14ac:dyDescent="0.2">
      <c r="A121" s="109">
        <v>117</v>
      </c>
      <c r="B121" s="110" t="s">
        <v>425</v>
      </c>
      <c r="C121" s="112"/>
      <c r="D121" s="104" t="s">
        <v>186</v>
      </c>
      <c r="E121" s="104" t="s">
        <v>65</v>
      </c>
      <c r="F121" s="104" t="s">
        <v>75</v>
      </c>
      <c r="G121" s="107">
        <f>VLOOKUP(D121,'[4]000'!$F$19:$G$31,2,0)</f>
        <v>0.2</v>
      </c>
      <c r="H121" s="104" t="s">
        <v>198</v>
      </c>
      <c r="I121" s="108">
        <v>242853</v>
      </c>
      <c r="J121" s="104" t="s">
        <v>426</v>
      </c>
      <c r="K121" s="104" t="s">
        <v>424</v>
      </c>
      <c r="L121" s="104" t="s">
        <v>89</v>
      </c>
      <c r="M121" s="104" t="s">
        <v>201</v>
      </c>
      <c r="N121" s="104" t="s">
        <v>202</v>
      </c>
    </row>
    <row r="122" spans="1:14" s="6" customFormat="1" x14ac:dyDescent="0.2">
      <c r="A122" s="109">
        <v>118</v>
      </c>
      <c r="B122" s="110" t="s">
        <v>427</v>
      </c>
      <c r="C122" s="112"/>
      <c r="D122" s="104" t="s">
        <v>186</v>
      </c>
      <c r="E122" s="104" t="s">
        <v>65</v>
      </c>
      <c r="F122" s="104" t="s">
        <v>75</v>
      </c>
      <c r="G122" s="107">
        <f>VLOOKUP(D122,'[4]000'!$F$19:$G$31,2,0)</f>
        <v>0.2</v>
      </c>
      <c r="H122" s="104" t="s">
        <v>198</v>
      </c>
      <c r="I122" s="108">
        <v>242853</v>
      </c>
      <c r="J122" s="104" t="s">
        <v>428</v>
      </c>
      <c r="K122" s="104" t="s">
        <v>429</v>
      </c>
      <c r="L122" s="104" t="s">
        <v>89</v>
      </c>
      <c r="M122" s="104" t="s">
        <v>201</v>
      </c>
      <c r="N122" s="104" t="s">
        <v>202</v>
      </c>
    </row>
    <row r="123" spans="1:14" s="6" customFormat="1" x14ac:dyDescent="0.2">
      <c r="A123" s="109">
        <v>119</v>
      </c>
      <c r="B123" s="110" t="s">
        <v>430</v>
      </c>
      <c r="C123" s="112"/>
      <c r="D123" s="104" t="s">
        <v>186</v>
      </c>
      <c r="E123" s="104" t="s">
        <v>65</v>
      </c>
      <c r="F123" s="104" t="s">
        <v>75</v>
      </c>
      <c r="G123" s="107">
        <f>VLOOKUP(D123,'[4]000'!$F$19:$G$31,2,0)</f>
        <v>0.2</v>
      </c>
      <c r="H123" s="104" t="s">
        <v>198</v>
      </c>
      <c r="I123" s="108">
        <v>242853</v>
      </c>
      <c r="J123" s="104" t="s">
        <v>431</v>
      </c>
      <c r="K123" s="104" t="s">
        <v>429</v>
      </c>
      <c r="L123" s="104" t="s">
        <v>89</v>
      </c>
      <c r="M123" s="104" t="s">
        <v>201</v>
      </c>
      <c r="N123" s="104" t="s">
        <v>202</v>
      </c>
    </row>
    <row r="124" spans="1:14" s="6" customFormat="1" x14ac:dyDescent="0.2">
      <c r="A124" s="109">
        <v>120</v>
      </c>
      <c r="B124" s="110" t="s">
        <v>432</v>
      </c>
      <c r="C124" s="112"/>
      <c r="D124" s="104" t="s">
        <v>186</v>
      </c>
      <c r="E124" s="104" t="s">
        <v>65</v>
      </c>
      <c r="F124" s="104" t="s">
        <v>75</v>
      </c>
      <c r="G124" s="107">
        <f>VLOOKUP(D124,'[4]000'!$F$19:$G$31,2,0)</f>
        <v>0.2</v>
      </c>
      <c r="H124" s="104" t="s">
        <v>198</v>
      </c>
      <c r="I124" s="108">
        <v>242853</v>
      </c>
      <c r="J124" s="104" t="s">
        <v>433</v>
      </c>
      <c r="K124" s="104" t="s">
        <v>434</v>
      </c>
      <c r="L124" s="104" t="s">
        <v>89</v>
      </c>
      <c r="M124" s="104" t="s">
        <v>201</v>
      </c>
      <c r="N124" s="104" t="s">
        <v>202</v>
      </c>
    </row>
    <row r="125" spans="1:14" s="6" customFormat="1" x14ac:dyDescent="0.2">
      <c r="A125" s="109">
        <v>121</v>
      </c>
      <c r="B125" s="110" t="s">
        <v>435</v>
      </c>
      <c r="C125" s="112"/>
      <c r="D125" s="104" t="s">
        <v>186</v>
      </c>
      <c r="E125" s="104" t="s">
        <v>65</v>
      </c>
      <c r="F125" s="104" t="s">
        <v>75</v>
      </c>
      <c r="G125" s="107">
        <f>VLOOKUP(D125,'[4]000'!$F$19:$G$31,2,0)</f>
        <v>0.2</v>
      </c>
      <c r="H125" s="104" t="s">
        <v>198</v>
      </c>
      <c r="I125" s="108">
        <v>242853</v>
      </c>
      <c r="J125" s="104" t="s">
        <v>436</v>
      </c>
      <c r="K125" s="104" t="s">
        <v>434</v>
      </c>
      <c r="L125" s="104" t="s">
        <v>89</v>
      </c>
      <c r="M125" s="104" t="s">
        <v>201</v>
      </c>
      <c r="N125" s="104" t="s">
        <v>202</v>
      </c>
    </row>
    <row r="126" spans="1:14" s="6" customFormat="1" x14ac:dyDescent="0.2">
      <c r="A126" s="109">
        <v>122</v>
      </c>
      <c r="B126" s="110" t="s">
        <v>437</v>
      </c>
      <c r="C126" s="112"/>
      <c r="D126" s="104" t="s">
        <v>438</v>
      </c>
      <c r="E126" s="104" t="s">
        <v>65</v>
      </c>
      <c r="F126" s="104" t="s">
        <v>75</v>
      </c>
      <c r="G126" s="107">
        <f>VLOOKUP(D126,'[4]000'!$F$19:$G$31,2,0)</f>
        <v>0.4</v>
      </c>
      <c r="H126" s="104" t="s">
        <v>198</v>
      </c>
      <c r="I126" s="108">
        <v>242853</v>
      </c>
      <c r="J126" s="104" t="s">
        <v>439</v>
      </c>
      <c r="K126" s="104" t="s">
        <v>440</v>
      </c>
      <c r="L126" s="104" t="s">
        <v>89</v>
      </c>
      <c r="M126" s="104" t="s">
        <v>201</v>
      </c>
      <c r="N126" s="104" t="s">
        <v>202</v>
      </c>
    </row>
    <row r="127" spans="1:14" s="6" customFormat="1" x14ac:dyDescent="0.2">
      <c r="A127" s="109">
        <v>123</v>
      </c>
      <c r="B127" s="110" t="s">
        <v>441</v>
      </c>
      <c r="C127" s="112"/>
      <c r="D127" s="104" t="s">
        <v>438</v>
      </c>
      <c r="E127" s="104" t="s">
        <v>65</v>
      </c>
      <c r="F127" s="104" t="s">
        <v>75</v>
      </c>
      <c r="G127" s="107">
        <f>VLOOKUP(D127,'[4]000'!$F$19:$G$31,2,0)</f>
        <v>0.4</v>
      </c>
      <c r="H127" s="104" t="s">
        <v>198</v>
      </c>
      <c r="I127" s="108">
        <v>242853</v>
      </c>
      <c r="J127" s="104" t="s">
        <v>442</v>
      </c>
      <c r="K127" s="104" t="s">
        <v>443</v>
      </c>
      <c r="L127" s="104" t="s">
        <v>89</v>
      </c>
      <c r="M127" s="104" t="s">
        <v>201</v>
      </c>
      <c r="N127" s="104" t="s">
        <v>202</v>
      </c>
    </row>
    <row r="128" spans="1:14" s="6" customFormat="1" x14ac:dyDescent="0.2">
      <c r="A128" s="109">
        <v>124</v>
      </c>
      <c r="B128" s="110" t="s">
        <v>444</v>
      </c>
      <c r="C128" s="112"/>
      <c r="D128" s="104" t="s">
        <v>438</v>
      </c>
      <c r="E128" s="104" t="s">
        <v>65</v>
      </c>
      <c r="F128" s="104" t="s">
        <v>75</v>
      </c>
      <c r="G128" s="107">
        <f>VLOOKUP(D128,'[4]000'!$F$19:$G$31,2,0)</f>
        <v>0.4</v>
      </c>
      <c r="H128" s="104" t="s">
        <v>198</v>
      </c>
      <c r="I128" s="108">
        <v>242853</v>
      </c>
      <c r="J128" s="104" t="s">
        <v>445</v>
      </c>
      <c r="K128" s="104" t="s">
        <v>446</v>
      </c>
      <c r="L128" s="104" t="s">
        <v>89</v>
      </c>
      <c r="M128" s="104" t="s">
        <v>201</v>
      </c>
      <c r="N128" s="104" t="s">
        <v>202</v>
      </c>
    </row>
    <row r="129" spans="1:14" s="6" customFormat="1" x14ac:dyDescent="0.2">
      <c r="A129" s="113">
        <v>125</v>
      </c>
      <c r="B129" s="114" t="s">
        <v>447</v>
      </c>
      <c r="C129" s="115"/>
      <c r="D129" s="104" t="s">
        <v>63</v>
      </c>
      <c r="E129" s="104" t="s">
        <v>64</v>
      </c>
      <c r="F129" s="104" t="s">
        <v>65</v>
      </c>
      <c r="G129" s="107">
        <f>VLOOKUP(D129,'[4]000'!$F$19:$G$31,2,0)</f>
        <v>1</v>
      </c>
      <c r="H129" s="104" t="s">
        <v>448</v>
      </c>
      <c r="I129" s="108" t="s">
        <v>449</v>
      </c>
      <c r="J129" s="104" t="s">
        <v>450</v>
      </c>
      <c r="K129" s="104" t="s">
        <v>451</v>
      </c>
      <c r="L129" s="104" t="s">
        <v>70</v>
      </c>
      <c r="M129" s="104" t="s">
        <v>201</v>
      </c>
      <c r="N129" s="104" t="s">
        <v>452</v>
      </c>
    </row>
    <row r="130" spans="1:14" s="6" customFormat="1" x14ac:dyDescent="0.2">
      <c r="A130" s="113">
        <v>126</v>
      </c>
      <c r="B130" s="105" t="s">
        <v>453</v>
      </c>
      <c r="C130" s="106"/>
      <c r="D130" s="104" t="s">
        <v>438</v>
      </c>
      <c r="E130" s="104" t="s">
        <v>65</v>
      </c>
      <c r="F130" s="104" t="s">
        <v>64</v>
      </c>
      <c r="G130" s="107">
        <f>VLOOKUP(D130,'[4]000'!$F$19:$G$31,2,0)</f>
        <v>0.4</v>
      </c>
      <c r="H130" s="104" t="s">
        <v>198</v>
      </c>
      <c r="I130" s="108">
        <v>242853</v>
      </c>
      <c r="J130" s="104" t="s">
        <v>454</v>
      </c>
      <c r="K130" s="104" t="s">
        <v>455</v>
      </c>
      <c r="L130" s="104" t="s">
        <v>70</v>
      </c>
      <c r="M130" s="104" t="s">
        <v>201</v>
      </c>
      <c r="N130" s="104" t="s">
        <v>452</v>
      </c>
    </row>
    <row r="131" spans="1:14" s="6" customFormat="1" x14ac:dyDescent="0.2">
      <c r="A131" s="113">
        <v>127</v>
      </c>
      <c r="B131" s="105" t="s">
        <v>456</v>
      </c>
      <c r="C131" s="106"/>
      <c r="D131" s="104" t="s">
        <v>438</v>
      </c>
      <c r="E131" s="104" t="s">
        <v>65</v>
      </c>
      <c r="F131" s="104" t="s">
        <v>64</v>
      </c>
      <c r="G131" s="107">
        <f>VLOOKUP(D131,'[4]000'!$F$19:$G$31,2,0)</f>
        <v>0.4</v>
      </c>
      <c r="H131" s="104" t="s">
        <v>457</v>
      </c>
      <c r="I131" s="108">
        <v>242854</v>
      </c>
      <c r="J131" s="104" t="s">
        <v>458</v>
      </c>
      <c r="K131" s="104" t="s">
        <v>459</v>
      </c>
      <c r="L131" s="104" t="s">
        <v>70</v>
      </c>
      <c r="M131" s="104" t="s">
        <v>201</v>
      </c>
      <c r="N131" s="104" t="s">
        <v>452</v>
      </c>
    </row>
    <row r="132" spans="1:14" s="6" customFormat="1" x14ac:dyDescent="0.2">
      <c r="A132" s="113">
        <v>128</v>
      </c>
      <c r="B132" s="105" t="s">
        <v>460</v>
      </c>
      <c r="C132" s="106"/>
      <c r="D132" s="104" t="s">
        <v>438</v>
      </c>
      <c r="E132" s="104" t="s">
        <v>65</v>
      </c>
      <c r="F132" s="104" t="s">
        <v>64</v>
      </c>
      <c r="G132" s="107">
        <f>VLOOKUP(D132,'[4]000'!$F$19:$G$31,2,0)</f>
        <v>0.4</v>
      </c>
      <c r="H132" s="104" t="s">
        <v>461</v>
      </c>
      <c r="I132" s="108">
        <v>242855</v>
      </c>
      <c r="J132" s="104" t="s">
        <v>462</v>
      </c>
      <c r="K132" s="104" t="s">
        <v>463</v>
      </c>
      <c r="L132" s="104" t="s">
        <v>70</v>
      </c>
      <c r="M132" s="104" t="s">
        <v>201</v>
      </c>
      <c r="N132" s="104" t="s">
        <v>452</v>
      </c>
    </row>
    <row r="133" spans="1:14" s="6" customFormat="1" x14ac:dyDescent="0.2">
      <c r="A133" s="113">
        <v>129</v>
      </c>
      <c r="B133" s="105" t="s">
        <v>464</v>
      </c>
      <c r="C133" s="106"/>
      <c r="D133" s="104" t="s">
        <v>438</v>
      </c>
      <c r="E133" s="104" t="s">
        <v>65</v>
      </c>
      <c r="F133" s="104" t="s">
        <v>64</v>
      </c>
      <c r="G133" s="107">
        <f>VLOOKUP(D133,'[4]000'!$F$19:$G$31,2,0)</f>
        <v>0.4</v>
      </c>
      <c r="H133" s="104" t="s">
        <v>465</v>
      </c>
      <c r="I133" s="108">
        <v>242856</v>
      </c>
      <c r="J133" s="104" t="s">
        <v>466</v>
      </c>
      <c r="K133" s="104" t="s">
        <v>467</v>
      </c>
      <c r="L133" s="104" t="s">
        <v>70</v>
      </c>
      <c r="M133" s="104" t="s">
        <v>201</v>
      </c>
      <c r="N133" s="104" t="s">
        <v>452</v>
      </c>
    </row>
    <row r="134" spans="1:14" s="6" customFormat="1" x14ac:dyDescent="0.2">
      <c r="A134" s="113">
        <v>130</v>
      </c>
      <c r="B134" s="110" t="s">
        <v>468</v>
      </c>
      <c r="C134" s="112"/>
      <c r="D134" s="104" t="s">
        <v>63</v>
      </c>
      <c r="E134" s="104" t="s">
        <v>64</v>
      </c>
      <c r="F134" s="104" t="s">
        <v>65</v>
      </c>
      <c r="G134" s="107">
        <f>VLOOKUP(D134,'[3]000'!$F$19:$G$31,2,0)</f>
        <v>1</v>
      </c>
      <c r="H134" s="104" t="s">
        <v>469</v>
      </c>
      <c r="I134" s="108" t="s">
        <v>470</v>
      </c>
      <c r="J134" s="104" t="s">
        <v>471</v>
      </c>
      <c r="K134" s="104" t="s">
        <v>472</v>
      </c>
      <c r="L134" s="104" t="s">
        <v>70</v>
      </c>
      <c r="M134" s="104" t="s">
        <v>4</v>
      </c>
      <c r="N134" s="104" t="s">
        <v>175</v>
      </c>
    </row>
    <row r="135" spans="1:14" s="6" customFormat="1" x14ac:dyDescent="0.2">
      <c r="A135" s="113">
        <v>131</v>
      </c>
      <c r="B135" s="110" t="s">
        <v>473</v>
      </c>
      <c r="C135" s="112"/>
      <c r="D135" s="104" t="s">
        <v>63</v>
      </c>
      <c r="E135" s="104" t="s">
        <v>64</v>
      </c>
      <c r="F135" s="104" t="s">
        <v>65</v>
      </c>
      <c r="G135" s="107">
        <f>VLOOKUP(D135,'[3]000'!$F$19:$G$31,2,0)</f>
        <v>1</v>
      </c>
      <c r="H135" s="104" t="s">
        <v>474</v>
      </c>
      <c r="I135" s="108" t="s">
        <v>475</v>
      </c>
      <c r="J135" s="104"/>
      <c r="K135" s="104" t="s">
        <v>476</v>
      </c>
      <c r="L135" s="104" t="s">
        <v>70</v>
      </c>
      <c r="M135" s="104" t="s">
        <v>4</v>
      </c>
      <c r="N135" s="104" t="s">
        <v>175</v>
      </c>
    </row>
    <row r="136" spans="1:14" s="6" customFormat="1" x14ac:dyDescent="0.2">
      <c r="A136" s="109">
        <v>132</v>
      </c>
      <c r="B136" s="110" t="s">
        <v>477</v>
      </c>
      <c r="C136" s="112"/>
      <c r="D136" s="104" t="s">
        <v>63</v>
      </c>
      <c r="E136" s="104" t="s">
        <v>64</v>
      </c>
      <c r="F136" s="104" t="s">
        <v>65</v>
      </c>
      <c r="G136" s="107">
        <f>VLOOKUP(D136,'[3]000'!$F$19:$G$31,2,0)</f>
        <v>1</v>
      </c>
      <c r="H136" s="104" t="s">
        <v>469</v>
      </c>
      <c r="I136" s="108" t="s">
        <v>470</v>
      </c>
      <c r="J136" s="104" t="s">
        <v>478</v>
      </c>
      <c r="K136" s="104" t="s">
        <v>479</v>
      </c>
      <c r="L136" s="104" t="s">
        <v>70</v>
      </c>
      <c r="M136" s="104" t="s">
        <v>4</v>
      </c>
      <c r="N136" s="104" t="s">
        <v>175</v>
      </c>
    </row>
    <row r="137" spans="1:14" s="6" customFormat="1" x14ac:dyDescent="0.2">
      <c r="A137" s="109">
        <v>133</v>
      </c>
      <c r="B137" s="114" t="s">
        <v>480</v>
      </c>
      <c r="C137" s="115"/>
      <c r="D137" s="104" t="s">
        <v>186</v>
      </c>
      <c r="E137" s="104" t="s">
        <v>65</v>
      </c>
      <c r="F137" s="104" t="s">
        <v>64</v>
      </c>
      <c r="G137" s="107">
        <f>VLOOKUP(D137,'[3]000'!$F$19:$G$31,2,0)</f>
        <v>0.2</v>
      </c>
      <c r="H137" s="104" t="s">
        <v>481</v>
      </c>
      <c r="I137" s="108">
        <v>44529</v>
      </c>
      <c r="J137" s="104" t="s">
        <v>482</v>
      </c>
      <c r="K137" s="104" t="s">
        <v>483</v>
      </c>
      <c r="L137" s="104" t="s">
        <v>89</v>
      </c>
      <c r="M137" s="104" t="s">
        <v>4</v>
      </c>
      <c r="N137" s="104" t="s">
        <v>175</v>
      </c>
    </row>
    <row r="138" spans="1:14" s="6" customFormat="1" x14ac:dyDescent="0.2">
      <c r="A138" s="109">
        <v>134</v>
      </c>
      <c r="B138" s="116" t="s">
        <v>484</v>
      </c>
      <c r="C138" s="117"/>
      <c r="D138" s="104" t="s">
        <v>186</v>
      </c>
      <c r="E138" s="104" t="s">
        <v>65</v>
      </c>
      <c r="F138" s="104" t="s">
        <v>64</v>
      </c>
      <c r="G138" s="107">
        <f>VLOOKUP(D138,'[3]000'!$F$19:$G$31,2,0)</f>
        <v>0.2</v>
      </c>
      <c r="H138" s="104" t="s">
        <v>481</v>
      </c>
      <c r="I138" s="108">
        <v>44530</v>
      </c>
      <c r="J138" s="104" t="s">
        <v>485</v>
      </c>
      <c r="K138" s="104" t="s">
        <v>486</v>
      </c>
      <c r="L138" s="104" t="s">
        <v>89</v>
      </c>
      <c r="M138" s="104" t="s">
        <v>4</v>
      </c>
      <c r="N138" s="104" t="s">
        <v>175</v>
      </c>
    </row>
    <row r="139" spans="1:14" s="6" customFormat="1" x14ac:dyDescent="0.2">
      <c r="A139" s="109">
        <v>135</v>
      </c>
      <c r="B139" s="116" t="s">
        <v>487</v>
      </c>
      <c r="C139" s="117"/>
      <c r="D139" s="104" t="s">
        <v>186</v>
      </c>
      <c r="E139" s="104" t="s">
        <v>65</v>
      </c>
      <c r="F139" s="104" t="s">
        <v>64</v>
      </c>
      <c r="G139" s="107">
        <f>VLOOKUP(D139,'[3]000'!$F$19:$G$31,2,0)</f>
        <v>0.2</v>
      </c>
      <c r="H139" s="104" t="s">
        <v>488</v>
      </c>
      <c r="I139" s="108">
        <v>44531</v>
      </c>
      <c r="J139" s="104" t="s">
        <v>489</v>
      </c>
      <c r="K139" s="104" t="s">
        <v>490</v>
      </c>
      <c r="L139" s="104" t="s">
        <v>89</v>
      </c>
      <c r="M139" s="104" t="s">
        <v>4</v>
      </c>
      <c r="N139" s="104" t="s">
        <v>175</v>
      </c>
    </row>
    <row r="140" spans="1:14" s="6" customFormat="1" x14ac:dyDescent="0.2">
      <c r="A140" s="109">
        <v>136</v>
      </c>
      <c r="B140" s="116" t="s">
        <v>491</v>
      </c>
      <c r="C140" s="117"/>
      <c r="D140" s="104" t="s">
        <v>186</v>
      </c>
      <c r="E140" s="104" t="s">
        <v>65</v>
      </c>
      <c r="F140" s="104" t="s">
        <v>64</v>
      </c>
      <c r="G140" s="107">
        <f>VLOOKUP(D140,'[3]000'!$F$19:$G$31,2,0)</f>
        <v>0.2</v>
      </c>
      <c r="H140" s="104" t="s">
        <v>492</v>
      </c>
      <c r="I140" s="108">
        <v>44532</v>
      </c>
      <c r="J140" s="104" t="s">
        <v>493</v>
      </c>
      <c r="K140" s="104" t="s">
        <v>494</v>
      </c>
      <c r="L140" s="104" t="s">
        <v>89</v>
      </c>
      <c r="M140" s="104" t="s">
        <v>4</v>
      </c>
      <c r="N140" s="104" t="s">
        <v>175</v>
      </c>
    </row>
    <row r="141" spans="1:14" s="6" customFormat="1" x14ac:dyDescent="0.2">
      <c r="A141" s="109">
        <v>137</v>
      </c>
      <c r="B141" s="116" t="s">
        <v>495</v>
      </c>
      <c r="C141" s="117"/>
      <c r="D141" s="104" t="s">
        <v>186</v>
      </c>
      <c r="E141" s="104" t="s">
        <v>65</v>
      </c>
      <c r="F141" s="104" t="s">
        <v>64</v>
      </c>
      <c r="G141" s="107">
        <f>VLOOKUP(D141,'[3]000'!$F$19:$G$31,2,0)</f>
        <v>0.2</v>
      </c>
      <c r="H141" s="104" t="s">
        <v>496</v>
      </c>
      <c r="I141" s="108">
        <v>44533</v>
      </c>
      <c r="J141" s="104" t="s">
        <v>497</v>
      </c>
      <c r="K141" s="104" t="s">
        <v>498</v>
      </c>
      <c r="L141" s="104" t="s">
        <v>89</v>
      </c>
      <c r="M141" s="104" t="s">
        <v>4</v>
      </c>
      <c r="N141" s="104" t="s">
        <v>175</v>
      </c>
    </row>
    <row r="142" spans="1:14" s="6" customFormat="1" x14ac:dyDescent="0.2">
      <c r="A142" s="109">
        <v>138</v>
      </c>
      <c r="B142" s="116" t="s">
        <v>499</v>
      </c>
      <c r="C142" s="117"/>
      <c r="D142" s="104" t="s">
        <v>186</v>
      </c>
      <c r="E142" s="104" t="s">
        <v>65</v>
      </c>
      <c r="F142" s="104" t="s">
        <v>64</v>
      </c>
      <c r="G142" s="107">
        <f>VLOOKUP(D142,'[3]000'!$F$19:$G$31,2,0)</f>
        <v>0.2</v>
      </c>
      <c r="H142" s="104" t="s">
        <v>500</v>
      </c>
      <c r="I142" s="108">
        <v>44534</v>
      </c>
      <c r="J142" s="104" t="s">
        <v>501</v>
      </c>
      <c r="K142" s="104" t="s">
        <v>502</v>
      </c>
      <c r="L142" s="104" t="s">
        <v>89</v>
      </c>
      <c r="M142" s="104" t="s">
        <v>4</v>
      </c>
      <c r="N142" s="104" t="s">
        <v>175</v>
      </c>
    </row>
    <row r="143" spans="1:14" s="6" customFormat="1" x14ac:dyDescent="0.2">
      <c r="A143" s="109">
        <v>139</v>
      </c>
      <c r="B143" s="116" t="s">
        <v>503</v>
      </c>
      <c r="C143" s="117"/>
      <c r="D143" s="104" t="s">
        <v>186</v>
      </c>
      <c r="E143" s="104" t="s">
        <v>65</v>
      </c>
      <c r="F143" s="104" t="s">
        <v>64</v>
      </c>
      <c r="G143" s="107">
        <f>VLOOKUP(D143,'[3]000'!$F$19:$G$31,2,0)</f>
        <v>0.2</v>
      </c>
      <c r="H143" s="104" t="s">
        <v>504</v>
      </c>
      <c r="I143" s="108">
        <v>44535</v>
      </c>
      <c r="J143" s="104" t="s">
        <v>505</v>
      </c>
      <c r="K143" s="104" t="s">
        <v>506</v>
      </c>
      <c r="L143" s="104" t="s">
        <v>89</v>
      </c>
      <c r="M143" s="104" t="s">
        <v>4</v>
      </c>
      <c r="N143" s="104" t="s">
        <v>175</v>
      </c>
    </row>
    <row r="144" spans="1:14" s="6" customFormat="1" x14ac:dyDescent="0.2">
      <c r="A144" s="109">
        <v>140</v>
      </c>
      <c r="B144" s="105" t="s">
        <v>507</v>
      </c>
      <c r="C144" s="106"/>
      <c r="D144" s="104" t="s">
        <v>85</v>
      </c>
      <c r="E144" s="104" t="s">
        <v>75</v>
      </c>
      <c r="F144" s="104" t="s">
        <v>65</v>
      </c>
      <c r="G144" s="107">
        <f>VLOOKUP(D144,'[3]000'!$F$19:$G$31,2,0)</f>
        <v>0.6</v>
      </c>
      <c r="H144" s="104" t="s">
        <v>508</v>
      </c>
      <c r="I144" s="108" t="s">
        <v>509</v>
      </c>
      <c r="J144" s="104" t="s">
        <v>510</v>
      </c>
      <c r="K144" s="104" t="s">
        <v>511</v>
      </c>
      <c r="L144" s="104" t="s">
        <v>89</v>
      </c>
      <c r="M144" s="104" t="s">
        <v>4</v>
      </c>
      <c r="N144" s="104" t="s">
        <v>80</v>
      </c>
    </row>
    <row r="145" spans="1:14" s="6" customFormat="1" x14ac:dyDescent="0.2">
      <c r="A145" s="109">
        <v>141</v>
      </c>
      <c r="B145" s="110" t="s">
        <v>512</v>
      </c>
      <c r="C145" s="112"/>
      <c r="D145" s="104" t="s">
        <v>85</v>
      </c>
      <c r="E145" s="104" t="s">
        <v>75</v>
      </c>
      <c r="F145" s="104" t="s">
        <v>65</v>
      </c>
      <c r="G145" s="107">
        <f>VLOOKUP(D145,'[3]000'!$F$19:$G$31,2,0)</f>
        <v>0.6</v>
      </c>
      <c r="H145" s="104" t="s">
        <v>508</v>
      </c>
      <c r="I145" s="108" t="s">
        <v>509</v>
      </c>
      <c r="J145" s="104" t="s">
        <v>513</v>
      </c>
      <c r="K145" s="104" t="s">
        <v>514</v>
      </c>
      <c r="L145" s="104" t="s">
        <v>89</v>
      </c>
      <c r="M145" s="104" t="s">
        <v>4</v>
      </c>
      <c r="N145" s="104" t="s">
        <v>80</v>
      </c>
    </row>
    <row r="146" spans="1:14" s="6" customFormat="1" x14ac:dyDescent="0.2">
      <c r="A146" s="109">
        <v>142</v>
      </c>
      <c r="B146" s="110" t="s">
        <v>515</v>
      </c>
      <c r="C146" s="112"/>
      <c r="D146" s="104" t="s">
        <v>85</v>
      </c>
      <c r="E146" s="104" t="s">
        <v>75</v>
      </c>
      <c r="F146" s="104" t="s">
        <v>65</v>
      </c>
      <c r="G146" s="107">
        <f>VLOOKUP(D146,'[3]000'!$F$19:$G$31,2,0)</f>
        <v>0.6</v>
      </c>
      <c r="H146" s="104" t="s">
        <v>508</v>
      </c>
      <c r="I146" s="108" t="s">
        <v>509</v>
      </c>
      <c r="J146" s="104" t="s">
        <v>516</v>
      </c>
      <c r="K146" s="104" t="s">
        <v>517</v>
      </c>
      <c r="L146" s="104" t="s">
        <v>89</v>
      </c>
      <c r="M146" s="104" t="s">
        <v>4</v>
      </c>
      <c r="N146" s="104" t="s">
        <v>80</v>
      </c>
    </row>
    <row r="147" spans="1:14" s="6" customFormat="1" ht="21" customHeight="1" x14ac:dyDescent="0.2">
      <c r="A147" s="109">
        <v>143</v>
      </c>
      <c r="B147" s="105" t="s">
        <v>518</v>
      </c>
      <c r="C147" s="106"/>
      <c r="D147" s="104" t="s">
        <v>74</v>
      </c>
      <c r="E147" s="104" t="s">
        <v>75</v>
      </c>
      <c r="F147" s="104" t="s">
        <v>65</v>
      </c>
      <c r="G147" s="107">
        <f>VLOOKUP(D147,'[3]000'!$F$19:$G$31,2,0)</f>
        <v>0.8</v>
      </c>
      <c r="H147" s="104" t="s">
        <v>519</v>
      </c>
      <c r="I147" s="118" t="s">
        <v>520</v>
      </c>
      <c r="J147" s="104" t="s">
        <v>521</v>
      </c>
      <c r="K147" s="104" t="s">
        <v>522</v>
      </c>
      <c r="L147" s="104" t="s">
        <v>70</v>
      </c>
      <c r="M147" s="104" t="s">
        <v>4</v>
      </c>
      <c r="N147" s="104" t="s">
        <v>80</v>
      </c>
    </row>
    <row r="148" spans="1:14" s="6" customFormat="1" x14ac:dyDescent="0.2">
      <c r="A148" s="109">
        <v>144</v>
      </c>
      <c r="B148" s="110" t="s">
        <v>523</v>
      </c>
      <c r="C148" s="112"/>
      <c r="D148" s="104" t="s">
        <v>186</v>
      </c>
      <c r="E148" s="104" t="s">
        <v>75</v>
      </c>
      <c r="F148" s="104" t="s">
        <v>75</v>
      </c>
      <c r="G148" s="107">
        <f>VLOOKUP(D148,'[5]000'!$F$19:$G$31,2,0)</f>
        <v>0.2</v>
      </c>
      <c r="H148" s="104" t="s">
        <v>198</v>
      </c>
      <c r="I148" s="108">
        <v>242853</v>
      </c>
      <c r="J148" s="104" t="s">
        <v>524</v>
      </c>
      <c r="K148" s="104" t="s">
        <v>525</v>
      </c>
      <c r="L148" s="104" t="s">
        <v>89</v>
      </c>
      <c r="M148" s="104" t="s">
        <v>71</v>
      </c>
      <c r="N148" s="104" t="s">
        <v>72</v>
      </c>
    </row>
    <row r="149" spans="1:14" s="6" customFormat="1" x14ac:dyDescent="0.2">
      <c r="A149" s="109">
        <v>145</v>
      </c>
      <c r="B149" s="110" t="s">
        <v>526</v>
      </c>
      <c r="C149" s="112"/>
      <c r="D149" s="104" t="s">
        <v>186</v>
      </c>
      <c r="E149" s="104" t="s">
        <v>75</v>
      </c>
      <c r="F149" s="104" t="s">
        <v>75</v>
      </c>
      <c r="G149" s="107">
        <f>VLOOKUP(D149,'[5]000'!$F$19:$G$31,2,0)</f>
        <v>0.2</v>
      </c>
      <c r="H149" s="104" t="s">
        <v>198</v>
      </c>
      <c r="I149" s="108">
        <v>242853</v>
      </c>
      <c r="J149" s="111" t="s">
        <v>527</v>
      </c>
      <c r="K149" s="104" t="s">
        <v>528</v>
      </c>
      <c r="L149" s="104" t="s">
        <v>89</v>
      </c>
      <c r="M149" s="104" t="s">
        <v>71</v>
      </c>
      <c r="N149" s="104" t="s">
        <v>72</v>
      </c>
    </row>
    <row r="150" spans="1:14" s="6" customFormat="1" x14ac:dyDescent="0.2">
      <c r="A150" s="109">
        <v>146</v>
      </c>
      <c r="B150" s="119" t="s">
        <v>529</v>
      </c>
      <c r="C150" s="119"/>
      <c r="D150" s="104" t="s">
        <v>186</v>
      </c>
      <c r="E150" s="104" t="s">
        <v>75</v>
      </c>
      <c r="F150" s="104" t="s">
        <v>75</v>
      </c>
      <c r="G150" s="107">
        <f>VLOOKUP(D150,'[5]000'!$F$19:$G$31,2,0)</f>
        <v>0.2</v>
      </c>
      <c r="H150" s="104" t="s">
        <v>198</v>
      </c>
      <c r="I150" s="108">
        <v>242853</v>
      </c>
      <c r="J150" s="104" t="s">
        <v>530</v>
      </c>
      <c r="K150" s="104" t="s">
        <v>531</v>
      </c>
      <c r="L150" s="104" t="s">
        <v>89</v>
      </c>
      <c r="M150" s="104" t="s">
        <v>71</v>
      </c>
      <c r="N150" s="104" t="s">
        <v>72</v>
      </c>
    </row>
    <row r="151" spans="1:14" s="6" customFormat="1" x14ac:dyDescent="0.2">
      <c r="A151" s="109">
        <v>147</v>
      </c>
      <c r="B151" s="105" t="s">
        <v>532</v>
      </c>
      <c r="C151" s="106"/>
      <c r="D151" s="104" t="s">
        <v>186</v>
      </c>
      <c r="E151" s="104" t="s">
        <v>75</v>
      </c>
      <c r="F151" s="104" t="s">
        <v>75</v>
      </c>
      <c r="G151" s="107">
        <f>VLOOKUP(D151,'[5]000'!$F$19:$G$31,2,0)</f>
        <v>0.2</v>
      </c>
      <c r="H151" s="104" t="s">
        <v>198</v>
      </c>
      <c r="I151" s="108">
        <v>242853</v>
      </c>
      <c r="J151" s="104" t="s">
        <v>533</v>
      </c>
      <c r="K151" s="104" t="s">
        <v>528</v>
      </c>
      <c r="L151" s="104" t="s">
        <v>89</v>
      </c>
      <c r="M151" s="104" t="s">
        <v>71</v>
      </c>
      <c r="N151" s="104" t="s">
        <v>72</v>
      </c>
    </row>
    <row r="152" spans="1:14" s="6" customFormat="1" x14ac:dyDescent="0.2">
      <c r="A152" s="109">
        <v>148</v>
      </c>
      <c r="B152" s="105" t="s">
        <v>534</v>
      </c>
      <c r="C152" s="106"/>
      <c r="D152" s="104" t="s">
        <v>186</v>
      </c>
      <c r="E152" s="104" t="s">
        <v>75</v>
      </c>
      <c r="F152" s="104" t="s">
        <v>75</v>
      </c>
      <c r="G152" s="107">
        <f>VLOOKUP(D152,'[5]000'!$F$19:$G$31,2,0)</f>
        <v>0.2</v>
      </c>
      <c r="H152" s="104" t="s">
        <v>198</v>
      </c>
      <c r="I152" s="108">
        <v>242853</v>
      </c>
      <c r="J152" s="104" t="s">
        <v>535</v>
      </c>
      <c r="K152" s="104" t="s">
        <v>536</v>
      </c>
      <c r="L152" s="104" t="s">
        <v>89</v>
      </c>
      <c r="M152" s="104" t="s">
        <v>71</v>
      </c>
      <c r="N152" s="104" t="s">
        <v>72</v>
      </c>
    </row>
    <row r="153" spans="1:14" s="6" customFormat="1" x14ac:dyDescent="0.2">
      <c r="A153" s="109">
        <v>149</v>
      </c>
      <c r="B153" s="105" t="s">
        <v>537</v>
      </c>
      <c r="C153" s="106"/>
      <c r="D153" s="104" t="s">
        <v>186</v>
      </c>
      <c r="E153" s="104" t="s">
        <v>75</v>
      </c>
      <c r="F153" s="104" t="s">
        <v>75</v>
      </c>
      <c r="G153" s="107">
        <f>VLOOKUP(D153,'[5]000'!$F$19:$G$31,2,0)</f>
        <v>0.2</v>
      </c>
      <c r="H153" s="104" t="s">
        <v>198</v>
      </c>
      <c r="I153" s="108">
        <v>242853</v>
      </c>
      <c r="J153" s="104" t="s">
        <v>538</v>
      </c>
      <c r="K153" s="104" t="s">
        <v>539</v>
      </c>
      <c r="L153" s="104" t="s">
        <v>89</v>
      </c>
      <c r="M153" s="104" t="s">
        <v>71</v>
      </c>
      <c r="N153" s="104" t="s">
        <v>72</v>
      </c>
    </row>
    <row r="154" spans="1:14" s="6" customFormat="1" x14ac:dyDescent="0.2">
      <c r="A154" s="109">
        <v>150</v>
      </c>
      <c r="B154" s="105" t="s">
        <v>540</v>
      </c>
      <c r="C154" s="106"/>
      <c r="D154" s="104" t="s">
        <v>186</v>
      </c>
      <c r="E154" s="104" t="s">
        <v>75</v>
      </c>
      <c r="F154" s="104" t="s">
        <v>75</v>
      </c>
      <c r="G154" s="107">
        <f>VLOOKUP(D154,'[5]000'!$F$19:$G$31,2,0)</f>
        <v>0.2</v>
      </c>
      <c r="H154" s="104" t="s">
        <v>198</v>
      </c>
      <c r="I154" s="108">
        <v>242853</v>
      </c>
      <c r="J154" s="104" t="s">
        <v>541</v>
      </c>
      <c r="K154" s="104" t="s">
        <v>539</v>
      </c>
      <c r="L154" s="104" t="s">
        <v>89</v>
      </c>
      <c r="M154" s="104" t="s">
        <v>71</v>
      </c>
      <c r="N154" s="104" t="s">
        <v>72</v>
      </c>
    </row>
    <row r="155" spans="1:14" s="6" customFormat="1" x14ac:dyDescent="0.2">
      <c r="A155" s="109">
        <v>151</v>
      </c>
      <c r="B155" s="105" t="s">
        <v>542</v>
      </c>
      <c r="C155" s="106"/>
      <c r="D155" s="104" t="s">
        <v>186</v>
      </c>
      <c r="E155" s="104" t="s">
        <v>75</v>
      </c>
      <c r="F155" s="104" t="s">
        <v>75</v>
      </c>
      <c r="G155" s="107">
        <f>VLOOKUP(D155,'[5]000'!$F$19:$G$31,2,0)</f>
        <v>0.2</v>
      </c>
      <c r="H155" s="104" t="s">
        <v>198</v>
      </c>
      <c r="I155" s="108">
        <v>242853</v>
      </c>
      <c r="J155" s="104" t="s">
        <v>543</v>
      </c>
      <c r="K155" s="104" t="s">
        <v>531</v>
      </c>
      <c r="L155" s="104" t="s">
        <v>89</v>
      </c>
      <c r="M155" s="104" t="s">
        <v>71</v>
      </c>
      <c r="N155" s="104" t="s">
        <v>72</v>
      </c>
    </row>
    <row r="156" spans="1:14" s="6" customFormat="1" x14ac:dyDescent="0.2">
      <c r="A156" s="109">
        <v>152</v>
      </c>
      <c r="B156" s="105" t="s">
        <v>544</v>
      </c>
      <c r="C156" s="106"/>
      <c r="D156" s="104" t="s">
        <v>186</v>
      </c>
      <c r="E156" s="104" t="s">
        <v>75</v>
      </c>
      <c r="F156" s="104" t="s">
        <v>75</v>
      </c>
      <c r="G156" s="107">
        <f>VLOOKUP(D156,'[5]000'!$F$19:$G$31,2,0)</f>
        <v>0.2</v>
      </c>
      <c r="H156" s="104" t="s">
        <v>198</v>
      </c>
      <c r="I156" s="108">
        <v>242853</v>
      </c>
      <c r="J156" s="104" t="s">
        <v>545</v>
      </c>
      <c r="K156" s="104" t="s">
        <v>525</v>
      </c>
      <c r="L156" s="104" t="s">
        <v>89</v>
      </c>
      <c r="M156" s="104" t="s">
        <v>71</v>
      </c>
      <c r="N156" s="104" t="s">
        <v>72</v>
      </c>
    </row>
    <row r="157" spans="1:14" s="6" customFormat="1" x14ac:dyDescent="0.2"/>
    <row r="158" spans="1:14" s="6" customFormat="1" x14ac:dyDescent="0.2"/>
    <row r="159" spans="1:14" s="6" customFormat="1" x14ac:dyDescent="0.2"/>
    <row r="160" spans="1:14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</sheetData>
  <mergeCells count="158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="80" zoomScaleNormal="80" workbookViewId="0">
      <selection activeCell="S12" sqref="S12"/>
    </sheetView>
  </sheetViews>
  <sheetFormatPr defaultColWidth="9" defaultRowHeight="24" x14ac:dyDescent="0.55000000000000004"/>
  <cols>
    <col min="1" max="1" width="8.125" style="174" customWidth="1"/>
    <col min="2" max="2" width="13.25" style="175" customWidth="1"/>
    <col min="3" max="3" width="16.625" style="175" customWidth="1"/>
    <col min="4" max="4" width="26.75" style="123" customWidth="1"/>
    <col min="5" max="5" width="29.125" style="175" customWidth="1"/>
    <col min="6" max="6" width="22.75" style="175" customWidth="1"/>
    <col min="7" max="7" width="19.5" style="176" customWidth="1"/>
    <col min="8" max="16384" width="9" style="123"/>
  </cols>
  <sheetData>
    <row r="1" spans="1:7" ht="30.75" x14ac:dyDescent="0.55000000000000004">
      <c r="A1" s="120" t="s">
        <v>546</v>
      </c>
      <c r="B1" s="121"/>
      <c r="C1" s="121"/>
      <c r="D1" s="121"/>
      <c r="E1" s="121"/>
      <c r="F1" s="121"/>
      <c r="G1" s="122"/>
    </row>
    <row r="2" spans="1:7" ht="27.75" x14ac:dyDescent="0.55000000000000004">
      <c r="A2" s="124" t="s">
        <v>547</v>
      </c>
      <c r="B2" s="124"/>
      <c r="C2" s="124"/>
      <c r="D2" s="124"/>
      <c r="E2" s="124"/>
      <c r="F2" s="124"/>
      <c r="G2" s="125"/>
    </row>
    <row r="3" spans="1:7" ht="23.25" customHeight="1" x14ac:dyDescent="0.65">
      <c r="A3" s="126" t="s">
        <v>548</v>
      </c>
      <c r="B3" s="127" t="s">
        <v>549</v>
      </c>
      <c r="C3" s="127"/>
      <c r="D3" s="126" t="s">
        <v>550</v>
      </c>
      <c r="E3" s="126" t="s">
        <v>551</v>
      </c>
      <c r="F3" s="126" t="s">
        <v>61</v>
      </c>
      <c r="G3" s="128" t="s">
        <v>552</v>
      </c>
    </row>
    <row r="4" spans="1:7" ht="23.25" customHeight="1" x14ac:dyDescent="0.55000000000000004">
      <c r="A4" s="129">
        <v>1</v>
      </c>
      <c r="B4" s="130" t="s">
        <v>553</v>
      </c>
      <c r="C4" s="130"/>
      <c r="D4" s="131" t="s">
        <v>4</v>
      </c>
      <c r="E4" s="132" t="s">
        <v>554</v>
      </c>
      <c r="F4" s="132" t="s">
        <v>116</v>
      </c>
      <c r="G4" s="133" t="s">
        <v>555</v>
      </c>
    </row>
    <row r="5" spans="1:7" x14ac:dyDescent="0.55000000000000004">
      <c r="A5" s="129">
        <v>2</v>
      </c>
      <c r="B5" s="134" t="s">
        <v>556</v>
      </c>
      <c r="C5" s="134"/>
      <c r="D5" s="135" t="s">
        <v>4</v>
      </c>
      <c r="E5" s="132" t="s">
        <v>557</v>
      </c>
      <c r="F5" s="132" t="s">
        <v>116</v>
      </c>
      <c r="G5" s="133" t="s">
        <v>558</v>
      </c>
    </row>
    <row r="6" spans="1:7" x14ac:dyDescent="0.55000000000000004">
      <c r="A6" s="129">
        <v>3</v>
      </c>
      <c r="B6" s="134" t="s">
        <v>559</v>
      </c>
      <c r="C6" s="134"/>
      <c r="D6" s="131" t="s">
        <v>4</v>
      </c>
      <c r="E6" s="132" t="s">
        <v>554</v>
      </c>
      <c r="F6" s="132" t="s">
        <v>175</v>
      </c>
      <c r="G6" s="133" t="s">
        <v>560</v>
      </c>
    </row>
    <row r="7" spans="1:7" x14ac:dyDescent="0.55000000000000004">
      <c r="A7" s="129">
        <v>4</v>
      </c>
      <c r="B7" s="134" t="s">
        <v>561</v>
      </c>
      <c r="C7" s="134"/>
      <c r="D7" s="131" t="s">
        <v>4</v>
      </c>
      <c r="E7" s="132" t="s">
        <v>554</v>
      </c>
      <c r="F7" s="132" t="s">
        <v>175</v>
      </c>
      <c r="G7" s="133" t="s">
        <v>562</v>
      </c>
    </row>
    <row r="8" spans="1:7" x14ac:dyDescent="0.55000000000000004">
      <c r="A8" s="129">
        <v>5</v>
      </c>
      <c r="B8" s="130" t="s">
        <v>563</v>
      </c>
      <c r="C8" s="130"/>
      <c r="D8" s="131" t="s">
        <v>4</v>
      </c>
      <c r="E8" s="132" t="s">
        <v>554</v>
      </c>
      <c r="F8" s="132" t="s">
        <v>175</v>
      </c>
      <c r="G8" s="133" t="s">
        <v>564</v>
      </c>
    </row>
    <row r="9" spans="1:7" x14ac:dyDescent="0.55000000000000004">
      <c r="A9" s="129">
        <v>6</v>
      </c>
      <c r="B9" s="134" t="s">
        <v>565</v>
      </c>
      <c r="C9" s="134"/>
      <c r="D9" s="131" t="s">
        <v>4</v>
      </c>
      <c r="E9" s="132" t="s">
        <v>554</v>
      </c>
      <c r="F9" s="132" t="s">
        <v>175</v>
      </c>
      <c r="G9" s="136" t="s">
        <v>566</v>
      </c>
    </row>
    <row r="10" spans="1:7" x14ac:dyDescent="0.55000000000000004">
      <c r="A10" s="129">
        <v>7</v>
      </c>
      <c r="B10" s="134" t="s">
        <v>567</v>
      </c>
      <c r="C10" s="134"/>
      <c r="D10" s="131" t="s">
        <v>4</v>
      </c>
      <c r="E10" s="132" t="s">
        <v>554</v>
      </c>
      <c r="F10" s="132" t="s">
        <v>175</v>
      </c>
      <c r="G10" s="136" t="s">
        <v>568</v>
      </c>
    </row>
    <row r="11" spans="1:7" x14ac:dyDescent="0.55000000000000004">
      <c r="A11" s="129">
        <v>8</v>
      </c>
      <c r="B11" s="134" t="s">
        <v>569</v>
      </c>
      <c r="C11" s="134"/>
      <c r="D11" s="131" t="s">
        <v>4</v>
      </c>
      <c r="E11" s="132" t="s">
        <v>554</v>
      </c>
      <c r="F11" s="132" t="s">
        <v>175</v>
      </c>
      <c r="G11" s="136" t="s">
        <v>570</v>
      </c>
    </row>
    <row r="12" spans="1:7" ht="23.25" customHeight="1" x14ac:dyDescent="0.55000000000000004">
      <c r="A12" s="129">
        <v>9</v>
      </c>
      <c r="B12" s="130" t="s">
        <v>571</v>
      </c>
      <c r="C12" s="130"/>
      <c r="D12" s="131" t="s">
        <v>4</v>
      </c>
      <c r="E12" s="132" t="s">
        <v>554</v>
      </c>
      <c r="F12" s="132" t="s">
        <v>175</v>
      </c>
      <c r="G12" s="136" t="s">
        <v>572</v>
      </c>
    </row>
    <row r="13" spans="1:7" x14ac:dyDescent="0.55000000000000004">
      <c r="A13" s="129">
        <v>10</v>
      </c>
      <c r="B13" s="134" t="s">
        <v>573</v>
      </c>
      <c r="C13" s="134"/>
      <c r="D13" s="131" t="s">
        <v>4</v>
      </c>
      <c r="E13" s="132" t="s">
        <v>554</v>
      </c>
      <c r="F13" s="132" t="s">
        <v>175</v>
      </c>
      <c r="G13" s="136" t="s">
        <v>564</v>
      </c>
    </row>
    <row r="14" spans="1:7" x14ac:dyDescent="0.55000000000000004">
      <c r="A14" s="129">
        <v>11</v>
      </c>
      <c r="B14" s="134" t="s">
        <v>574</v>
      </c>
      <c r="C14" s="134"/>
      <c r="D14" s="131" t="s">
        <v>4</v>
      </c>
      <c r="E14" s="132" t="s">
        <v>554</v>
      </c>
      <c r="F14" s="132" t="s">
        <v>175</v>
      </c>
      <c r="G14" s="136" t="s">
        <v>575</v>
      </c>
    </row>
    <row r="15" spans="1:7" x14ac:dyDescent="0.55000000000000004">
      <c r="A15" s="129">
        <v>12</v>
      </c>
      <c r="B15" s="134" t="s">
        <v>576</v>
      </c>
      <c r="C15" s="134"/>
      <c r="D15" s="137" t="s">
        <v>577</v>
      </c>
      <c r="E15" s="132" t="s">
        <v>554</v>
      </c>
      <c r="F15" s="132" t="s">
        <v>72</v>
      </c>
      <c r="G15" s="136" t="s">
        <v>578</v>
      </c>
    </row>
    <row r="16" spans="1:7" ht="21.75" customHeight="1" x14ac:dyDescent="0.55000000000000004">
      <c r="A16" s="129">
        <v>13</v>
      </c>
      <c r="B16" s="130" t="s">
        <v>579</v>
      </c>
      <c r="C16" s="130"/>
      <c r="D16" s="137" t="s">
        <v>577</v>
      </c>
      <c r="E16" s="132" t="s">
        <v>554</v>
      </c>
      <c r="F16" s="132" t="s">
        <v>72</v>
      </c>
      <c r="G16" s="136" t="s">
        <v>580</v>
      </c>
    </row>
    <row r="17" spans="1:7" x14ac:dyDescent="0.55000000000000004">
      <c r="A17" s="129">
        <v>14</v>
      </c>
      <c r="B17" s="134" t="s">
        <v>581</v>
      </c>
      <c r="C17" s="134"/>
      <c r="D17" s="138" t="s">
        <v>582</v>
      </c>
      <c r="E17" s="139" t="s">
        <v>583</v>
      </c>
      <c r="F17" s="132" t="s">
        <v>91</v>
      </c>
      <c r="G17" s="136" t="s">
        <v>584</v>
      </c>
    </row>
    <row r="18" spans="1:7" x14ac:dyDescent="0.55000000000000004">
      <c r="A18" s="129">
        <v>15</v>
      </c>
      <c r="B18" s="134" t="s">
        <v>585</v>
      </c>
      <c r="C18" s="134"/>
      <c r="D18" s="131" t="s">
        <v>4</v>
      </c>
      <c r="E18" s="139" t="s">
        <v>586</v>
      </c>
      <c r="F18" s="132" t="s">
        <v>80</v>
      </c>
      <c r="G18" s="136" t="s">
        <v>587</v>
      </c>
    </row>
    <row r="19" spans="1:7" x14ac:dyDescent="0.55000000000000004">
      <c r="A19" s="129">
        <v>16</v>
      </c>
      <c r="B19" s="140" t="s">
        <v>588</v>
      </c>
      <c r="C19" s="141"/>
      <c r="D19" s="131" t="s">
        <v>4</v>
      </c>
      <c r="E19" s="139" t="s">
        <v>586</v>
      </c>
      <c r="F19" s="132" t="s">
        <v>80</v>
      </c>
      <c r="G19" s="136" t="s">
        <v>587</v>
      </c>
    </row>
    <row r="20" spans="1:7" x14ac:dyDescent="0.55000000000000004">
      <c r="A20" s="129">
        <v>17</v>
      </c>
      <c r="B20" s="140" t="s">
        <v>589</v>
      </c>
      <c r="C20" s="141"/>
      <c r="D20" s="142" t="s">
        <v>201</v>
      </c>
      <c r="E20" s="143" t="s">
        <v>590</v>
      </c>
      <c r="F20" s="143" t="s">
        <v>202</v>
      </c>
      <c r="G20" s="136" t="s">
        <v>591</v>
      </c>
    </row>
    <row r="21" spans="1:7" x14ac:dyDescent="0.55000000000000004">
      <c r="A21" s="129">
        <v>18</v>
      </c>
      <c r="B21" s="140" t="s">
        <v>592</v>
      </c>
      <c r="C21" s="141"/>
      <c r="D21" s="142" t="s">
        <v>201</v>
      </c>
      <c r="E21" s="143" t="s">
        <v>590</v>
      </c>
      <c r="F21" s="143" t="s">
        <v>202</v>
      </c>
      <c r="G21" s="136" t="s">
        <v>593</v>
      </c>
    </row>
    <row r="22" spans="1:7" x14ac:dyDescent="0.55000000000000004">
      <c r="A22" s="129">
        <v>19</v>
      </c>
      <c r="B22" s="140" t="s">
        <v>594</v>
      </c>
      <c r="C22" s="141"/>
      <c r="D22" s="142" t="s">
        <v>201</v>
      </c>
      <c r="E22" s="143" t="s">
        <v>590</v>
      </c>
      <c r="F22" s="143" t="s">
        <v>202</v>
      </c>
      <c r="G22" s="136" t="s">
        <v>595</v>
      </c>
    </row>
    <row r="23" spans="1:7" x14ac:dyDescent="0.55000000000000004">
      <c r="A23" s="129">
        <v>20</v>
      </c>
      <c r="B23" s="140" t="s">
        <v>596</v>
      </c>
      <c r="C23" s="141"/>
      <c r="D23" s="142" t="s">
        <v>201</v>
      </c>
      <c r="E23" s="143" t="s">
        <v>590</v>
      </c>
      <c r="F23" s="143" t="s">
        <v>202</v>
      </c>
      <c r="G23" s="136" t="s">
        <v>562</v>
      </c>
    </row>
    <row r="24" spans="1:7" x14ac:dyDescent="0.55000000000000004">
      <c r="A24" s="129">
        <v>21</v>
      </c>
      <c r="B24" s="140" t="s">
        <v>597</v>
      </c>
      <c r="C24" s="141"/>
      <c r="D24" s="142" t="s">
        <v>201</v>
      </c>
      <c r="E24" s="143" t="s">
        <v>590</v>
      </c>
      <c r="F24" s="143" t="s">
        <v>202</v>
      </c>
      <c r="G24" s="136" t="s">
        <v>562</v>
      </c>
    </row>
    <row r="25" spans="1:7" x14ac:dyDescent="0.55000000000000004">
      <c r="A25" s="129">
        <v>22</v>
      </c>
      <c r="B25" s="140" t="s">
        <v>598</v>
      </c>
      <c r="C25" s="141"/>
      <c r="D25" s="142" t="s">
        <v>201</v>
      </c>
      <c r="E25" s="143" t="s">
        <v>590</v>
      </c>
      <c r="F25" s="143" t="s">
        <v>202</v>
      </c>
      <c r="G25" s="136" t="s">
        <v>599</v>
      </c>
    </row>
    <row r="26" spans="1:7" x14ac:dyDescent="0.55000000000000004">
      <c r="A26" s="129">
        <v>23</v>
      </c>
      <c r="B26" s="144" t="s">
        <v>600</v>
      </c>
      <c r="C26" s="144"/>
      <c r="D26" s="142" t="s">
        <v>201</v>
      </c>
      <c r="E26" s="143" t="s">
        <v>590</v>
      </c>
      <c r="F26" s="143" t="s">
        <v>202</v>
      </c>
      <c r="G26" s="145" t="s">
        <v>601</v>
      </c>
    </row>
    <row r="27" spans="1:7" x14ac:dyDescent="0.55000000000000004">
      <c r="A27" s="129">
        <v>24</v>
      </c>
      <c r="B27" s="144" t="s">
        <v>602</v>
      </c>
      <c r="C27" s="144"/>
      <c r="D27" s="142" t="s">
        <v>201</v>
      </c>
      <c r="E27" s="143" t="s">
        <v>590</v>
      </c>
      <c r="F27" s="143" t="s">
        <v>202</v>
      </c>
      <c r="G27" s="145" t="s">
        <v>603</v>
      </c>
    </row>
    <row r="28" spans="1:7" x14ac:dyDescent="0.55000000000000004">
      <c r="A28" s="129">
        <v>25</v>
      </c>
      <c r="B28" s="144" t="s">
        <v>604</v>
      </c>
      <c r="C28" s="144"/>
      <c r="D28" s="142" t="s">
        <v>201</v>
      </c>
      <c r="E28" s="143" t="s">
        <v>590</v>
      </c>
      <c r="F28" s="143" t="s">
        <v>202</v>
      </c>
      <c r="G28" s="145" t="s">
        <v>605</v>
      </c>
    </row>
    <row r="29" spans="1:7" x14ac:dyDescent="0.55000000000000004">
      <c r="A29" s="129">
        <v>26</v>
      </c>
      <c r="B29" s="144" t="s">
        <v>606</v>
      </c>
      <c r="C29" s="144"/>
      <c r="D29" s="142" t="s">
        <v>201</v>
      </c>
      <c r="E29" s="143" t="s">
        <v>590</v>
      </c>
      <c r="F29" s="143" t="s">
        <v>202</v>
      </c>
      <c r="G29" s="145" t="s">
        <v>595</v>
      </c>
    </row>
    <row r="30" spans="1:7" x14ac:dyDescent="0.55000000000000004">
      <c r="A30" s="129">
        <v>27</v>
      </c>
      <c r="B30" s="144" t="s">
        <v>607</v>
      </c>
      <c r="C30" s="144"/>
      <c r="D30" s="142" t="s">
        <v>201</v>
      </c>
      <c r="E30" s="143" t="s">
        <v>590</v>
      </c>
      <c r="F30" s="143" t="s">
        <v>202</v>
      </c>
      <c r="G30" s="145" t="s">
        <v>608</v>
      </c>
    </row>
    <row r="31" spans="1:7" x14ac:dyDescent="0.55000000000000004">
      <c r="A31" s="129">
        <v>28</v>
      </c>
      <c r="B31" s="144" t="s">
        <v>609</v>
      </c>
      <c r="C31" s="144"/>
      <c r="D31" s="142" t="s">
        <v>201</v>
      </c>
      <c r="E31" s="143" t="s">
        <v>590</v>
      </c>
      <c r="F31" s="143" t="s">
        <v>202</v>
      </c>
      <c r="G31" s="145" t="s">
        <v>593</v>
      </c>
    </row>
    <row r="32" spans="1:7" x14ac:dyDescent="0.55000000000000004">
      <c r="A32" s="129">
        <v>29</v>
      </c>
      <c r="B32" s="144" t="s">
        <v>610</v>
      </c>
      <c r="C32" s="144"/>
      <c r="D32" s="142" t="s">
        <v>201</v>
      </c>
      <c r="E32" s="143" t="s">
        <v>590</v>
      </c>
      <c r="F32" s="143" t="s">
        <v>202</v>
      </c>
      <c r="G32" s="145" t="s">
        <v>605</v>
      </c>
    </row>
    <row r="33" spans="1:7" x14ac:dyDescent="0.55000000000000004">
      <c r="A33" s="129">
        <v>30</v>
      </c>
      <c r="B33" s="144" t="s">
        <v>611</v>
      </c>
      <c r="C33" s="144"/>
      <c r="D33" s="142" t="s">
        <v>201</v>
      </c>
      <c r="E33" s="143" t="s">
        <v>590</v>
      </c>
      <c r="F33" s="143" t="s">
        <v>202</v>
      </c>
      <c r="G33" s="145" t="s">
        <v>601</v>
      </c>
    </row>
    <row r="34" spans="1:7" x14ac:dyDescent="0.55000000000000004">
      <c r="A34" s="129">
        <v>31</v>
      </c>
      <c r="B34" s="144" t="s">
        <v>612</v>
      </c>
      <c r="C34" s="144"/>
      <c r="D34" s="142" t="s">
        <v>201</v>
      </c>
      <c r="E34" s="143" t="s">
        <v>590</v>
      </c>
      <c r="F34" s="143" t="s">
        <v>202</v>
      </c>
      <c r="G34" s="145" t="s">
        <v>591</v>
      </c>
    </row>
    <row r="35" spans="1:7" x14ac:dyDescent="0.55000000000000004">
      <c r="A35" s="129">
        <v>32</v>
      </c>
      <c r="B35" s="144" t="s">
        <v>613</v>
      </c>
      <c r="C35" s="144"/>
      <c r="D35" s="142" t="s">
        <v>201</v>
      </c>
      <c r="E35" s="143" t="s">
        <v>590</v>
      </c>
      <c r="F35" s="143" t="s">
        <v>202</v>
      </c>
      <c r="G35" s="145" t="s">
        <v>595</v>
      </c>
    </row>
    <row r="36" spans="1:7" x14ac:dyDescent="0.55000000000000004">
      <c r="A36" s="129">
        <v>33</v>
      </c>
      <c r="B36" s="144" t="s">
        <v>614</v>
      </c>
      <c r="C36" s="144"/>
      <c r="D36" s="142" t="s">
        <v>201</v>
      </c>
      <c r="E36" s="143" t="s">
        <v>590</v>
      </c>
      <c r="F36" s="143" t="s">
        <v>202</v>
      </c>
      <c r="G36" s="145" t="s">
        <v>615</v>
      </c>
    </row>
    <row r="37" spans="1:7" x14ac:dyDescent="0.55000000000000004">
      <c r="A37" s="129">
        <v>34</v>
      </c>
      <c r="B37" s="144" t="s">
        <v>616</v>
      </c>
      <c r="C37" s="144"/>
      <c r="D37" s="146" t="s">
        <v>4</v>
      </c>
      <c r="E37" s="143" t="s">
        <v>590</v>
      </c>
      <c r="F37" s="132" t="s">
        <v>80</v>
      </c>
      <c r="G37" s="145" t="s">
        <v>617</v>
      </c>
    </row>
    <row r="38" spans="1:7" x14ac:dyDescent="0.55000000000000004">
      <c r="A38" s="129">
        <v>35</v>
      </c>
      <c r="B38" s="144" t="s">
        <v>618</v>
      </c>
      <c r="C38" s="144"/>
      <c r="D38" s="146" t="s">
        <v>4</v>
      </c>
      <c r="E38" s="143" t="s">
        <v>590</v>
      </c>
      <c r="F38" s="132" t="s">
        <v>80</v>
      </c>
      <c r="G38" s="145" t="s">
        <v>617</v>
      </c>
    </row>
    <row r="39" spans="1:7" x14ac:dyDescent="0.55000000000000004">
      <c r="A39" s="129">
        <v>36</v>
      </c>
      <c r="B39" s="144" t="s">
        <v>619</v>
      </c>
      <c r="C39" s="144"/>
      <c r="D39" s="146" t="s">
        <v>4</v>
      </c>
      <c r="E39" s="143" t="s">
        <v>590</v>
      </c>
      <c r="F39" s="132" t="s">
        <v>80</v>
      </c>
      <c r="G39" s="145" t="s">
        <v>620</v>
      </c>
    </row>
    <row r="40" spans="1:7" x14ac:dyDescent="0.55000000000000004">
      <c r="A40" s="129">
        <v>37</v>
      </c>
      <c r="B40" s="144" t="s">
        <v>621</v>
      </c>
      <c r="C40" s="144"/>
      <c r="D40" s="146" t="s">
        <v>4</v>
      </c>
      <c r="E40" s="143" t="s">
        <v>590</v>
      </c>
      <c r="F40" s="132" t="s">
        <v>80</v>
      </c>
      <c r="G40" s="145" t="s">
        <v>622</v>
      </c>
    </row>
    <row r="41" spans="1:7" x14ac:dyDescent="0.55000000000000004">
      <c r="A41" s="129">
        <v>38</v>
      </c>
      <c r="B41" s="147" t="s">
        <v>623</v>
      </c>
      <c r="C41" s="148"/>
      <c r="D41" s="146" t="s">
        <v>4</v>
      </c>
      <c r="E41" s="143" t="s">
        <v>590</v>
      </c>
      <c r="F41" s="132" t="s">
        <v>80</v>
      </c>
      <c r="G41" s="145" t="s">
        <v>624</v>
      </c>
    </row>
    <row r="42" spans="1:7" x14ac:dyDescent="0.55000000000000004">
      <c r="A42" s="129">
        <v>39</v>
      </c>
      <c r="B42" s="147" t="s">
        <v>625</v>
      </c>
      <c r="C42" s="148"/>
      <c r="D42" s="146" t="s">
        <v>4</v>
      </c>
      <c r="E42" s="143" t="s">
        <v>590</v>
      </c>
      <c r="F42" s="132" t="s">
        <v>80</v>
      </c>
      <c r="G42" s="145" t="s">
        <v>626</v>
      </c>
    </row>
    <row r="43" spans="1:7" x14ac:dyDescent="0.55000000000000004">
      <c r="A43" s="129">
        <v>40</v>
      </c>
      <c r="B43" s="147" t="s">
        <v>627</v>
      </c>
      <c r="C43" s="148"/>
      <c r="D43" s="149" t="s">
        <v>132</v>
      </c>
      <c r="E43" s="150" t="s">
        <v>628</v>
      </c>
      <c r="F43" s="150" t="s">
        <v>137</v>
      </c>
      <c r="G43" s="145" t="s">
        <v>629</v>
      </c>
    </row>
    <row r="44" spans="1:7" x14ac:dyDescent="0.55000000000000004">
      <c r="A44" s="129">
        <v>41</v>
      </c>
      <c r="B44" s="147" t="s">
        <v>630</v>
      </c>
      <c r="C44" s="148"/>
      <c r="D44" s="151" t="s">
        <v>132</v>
      </c>
      <c r="E44" s="150" t="s">
        <v>631</v>
      </c>
      <c r="F44" s="150" t="s">
        <v>137</v>
      </c>
      <c r="G44" s="145" t="s">
        <v>632</v>
      </c>
    </row>
    <row r="45" spans="1:7" x14ac:dyDescent="0.55000000000000004">
      <c r="A45" s="129">
        <v>42</v>
      </c>
      <c r="B45" s="152" t="s">
        <v>633</v>
      </c>
      <c r="C45" s="152"/>
      <c r="D45" s="151" t="s">
        <v>132</v>
      </c>
      <c r="E45" s="150" t="s">
        <v>631</v>
      </c>
      <c r="F45" s="150" t="s">
        <v>137</v>
      </c>
      <c r="G45" s="145" t="s">
        <v>634</v>
      </c>
    </row>
    <row r="46" spans="1:7" x14ac:dyDescent="0.55000000000000004">
      <c r="A46" s="129">
        <v>43</v>
      </c>
      <c r="B46" s="152" t="s">
        <v>635</v>
      </c>
      <c r="C46" s="152"/>
      <c r="D46" s="151" t="s">
        <v>132</v>
      </c>
      <c r="E46" s="150" t="s">
        <v>631</v>
      </c>
      <c r="F46" s="150" t="s">
        <v>137</v>
      </c>
      <c r="G46" s="145" t="s">
        <v>636</v>
      </c>
    </row>
    <row r="47" spans="1:7" x14ac:dyDescent="0.55000000000000004">
      <c r="A47" s="129">
        <v>44</v>
      </c>
      <c r="B47" s="152" t="s">
        <v>637</v>
      </c>
      <c r="C47" s="152"/>
      <c r="D47" s="151" t="s">
        <v>132</v>
      </c>
      <c r="E47" s="150" t="s">
        <v>631</v>
      </c>
      <c r="F47" s="150" t="s">
        <v>137</v>
      </c>
      <c r="G47" s="145" t="s">
        <v>638</v>
      </c>
    </row>
    <row r="48" spans="1:7" x14ac:dyDescent="0.55000000000000004">
      <c r="A48" s="129">
        <v>45</v>
      </c>
      <c r="B48" s="152" t="s">
        <v>639</v>
      </c>
      <c r="C48" s="152"/>
      <c r="D48" s="151" t="s">
        <v>132</v>
      </c>
      <c r="E48" s="150" t="s">
        <v>631</v>
      </c>
      <c r="F48" s="150" t="s">
        <v>137</v>
      </c>
      <c r="G48" s="145" t="s">
        <v>620</v>
      </c>
    </row>
    <row r="49" spans="1:7" x14ac:dyDescent="0.55000000000000004">
      <c r="A49" s="129">
        <v>46</v>
      </c>
      <c r="B49" s="152" t="s">
        <v>640</v>
      </c>
      <c r="C49" s="152"/>
      <c r="D49" s="151" t="s">
        <v>132</v>
      </c>
      <c r="E49" s="150" t="s">
        <v>631</v>
      </c>
      <c r="F49" s="150" t="s">
        <v>137</v>
      </c>
      <c r="G49" s="145" t="s">
        <v>641</v>
      </c>
    </row>
    <row r="50" spans="1:7" x14ac:dyDescent="0.55000000000000004">
      <c r="A50" s="129">
        <v>47</v>
      </c>
      <c r="B50" s="147" t="s">
        <v>642</v>
      </c>
      <c r="C50" s="148"/>
      <c r="D50" s="151" t="s">
        <v>132</v>
      </c>
      <c r="E50" s="150" t="s">
        <v>631</v>
      </c>
      <c r="F50" s="150" t="s">
        <v>137</v>
      </c>
      <c r="G50" s="145" t="s">
        <v>632</v>
      </c>
    </row>
    <row r="51" spans="1:7" x14ac:dyDescent="0.55000000000000004">
      <c r="A51" s="129">
        <v>48</v>
      </c>
      <c r="B51" s="147" t="s">
        <v>643</v>
      </c>
      <c r="C51" s="148"/>
      <c r="D51" s="153" t="s">
        <v>577</v>
      </c>
      <c r="E51" s="150" t="s">
        <v>644</v>
      </c>
      <c r="F51" s="150" t="s">
        <v>72</v>
      </c>
      <c r="G51" s="145" t="s">
        <v>599</v>
      </c>
    </row>
    <row r="52" spans="1:7" x14ac:dyDescent="0.55000000000000004">
      <c r="A52" s="129">
        <v>49</v>
      </c>
      <c r="B52" s="147" t="s">
        <v>645</v>
      </c>
      <c r="C52" s="148"/>
      <c r="D52" s="153" t="s">
        <v>577</v>
      </c>
      <c r="E52" s="150" t="s">
        <v>644</v>
      </c>
      <c r="F52" s="150" t="s">
        <v>72</v>
      </c>
      <c r="G52" s="145" t="s">
        <v>599</v>
      </c>
    </row>
    <row r="53" spans="1:7" x14ac:dyDescent="0.55000000000000004">
      <c r="A53" s="129">
        <v>50</v>
      </c>
      <c r="B53" s="147" t="s">
        <v>646</v>
      </c>
      <c r="C53" s="148"/>
      <c r="D53" s="153" t="s">
        <v>577</v>
      </c>
      <c r="E53" s="150" t="s">
        <v>644</v>
      </c>
      <c r="F53" s="150" t="s">
        <v>72</v>
      </c>
      <c r="G53" s="145" t="s">
        <v>599</v>
      </c>
    </row>
    <row r="54" spans="1:7" x14ac:dyDescent="0.55000000000000004">
      <c r="A54" s="129">
        <v>51</v>
      </c>
      <c r="B54" s="147" t="s">
        <v>647</v>
      </c>
      <c r="C54" s="148"/>
      <c r="D54" s="153" t="s">
        <v>577</v>
      </c>
      <c r="E54" s="150" t="s">
        <v>644</v>
      </c>
      <c r="F54" s="150" t="s">
        <v>72</v>
      </c>
      <c r="G54" s="145" t="s">
        <v>648</v>
      </c>
    </row>
    <row r="55" spans="1:7" x14ac:dyDescent="0.55000000000000004">
      <c r="A55" s="129">
        <v>52</v>
      </c>
      <c r="B55" s="154" t="s">
        <v>649</v>
      </c>
      <c r="C55" s="155"/>
      <c r="D55" s="153" t="s">
        <v>577</v>
      </c>
      <c r="E55" s="150" t="s">
        <v>644</v>
      </c>
      <c r="F55" s="150" t="s">
        <v>72</v>
      </c>
      <c r="G55" s="145" t="s">
        <v>599</v>
      </c>
    </row>
    <row r="56" spans="1:7" x14ac:dyDescent="0.55000000000000004">
      <c r="A56" s="156" t="s">
        <v>650</v>
      </c>
      <c r="B56" s="156"/>
      <c r="C56" s="156"/>
      <c r="D56" s="156"/>
      <c r="E56" s="156"/>
      <c r="F56" s="156"/>
      <c r="G56" s="156"/>
    </row>
    <row r="57" spans="1:7" x14ac:dyDescent="0.55000000000000004">
      <c r="A57" s="157">
        <v>53</v>
      </c>
      <c r="B57" s="147" t="s">
        <v>651</v>
      </c>
      <c r="C57" s="148"/>
      <c r="D57" s="146" t="s">
        <v>4</v>
      </c>
      <c r="E57" s="150" t="s">
        <v>652</v>
      </c>
      <c r="F57" s="150" t="s">
        <v>111</v>
      </c>
      <c r="G57" s="145" t="s">
        <v>653</v>
      </c>
    </row>
    <row r="58" spans="1:7" x14ac:dyDescent="0.55000000000000004">
      <c r="A58" s="157">
        <v>54</v>
      </c>
      <c r="B58" s="147" t="s">
        <v>110</v>
      </c>
      <c r="C58" s="148"/>
      <c r="D58" s="146" t="s">
        <v>4</v>
      </c>
      <c r="E58" s="150" t="s">
        <v>652</v>
      </c>
      <c r="F58" s="150" t="s">
        <v>111</v>
      </c>
      <c r="G58" s="145" t="s">
        <v>595</v>
      </c>
    </row>
    <row r="59" spans="1:7" x14ac:dyDescent="0.55000000000000004">
      <c r="A59" s="157">
        <v>55</v>
      </c>
      <c r="B59" s="147" t="s">
        <v>654</v>
      </c>
      <c r="C59" s="148"/>
      <c r="D59" s="146" t="s">
        <v>4</v>
      </c>
      <c r="E59" s="150" t="s">
        <v>652</v>
      </c>
      <c r="F59" s="150" t="s">
        <v>111</v>
      </c>
      <c r="G59" s="145" t="s">
        <v>655</v>
      </c>
    </row>
    <row r="60" spans="1:7" x14ac:dyDescent="0.55000000000000004">
      <c r="A60" s="157">
        <v>56</v>
      </c>
      <c r="B60" s="147" t="s">
        <v>656</v>
      </c>
      <c r="C60" s="148"/>
      <c r="D60" s="146" t="s">
        <v>4</v>
      </c>
      <c r="E60" s="150" t="s">
        <v>652</v>
      </c>
      <c r="F60" s="150" t="s">
        <v>111</v>
      </c>
      <c r="G60" s="145" t="s">
        <v>601</v>
      </c>
    </row>
    <row r="61" spans="1:7" x14ac:dyDescent="0.55000000000000004">
      <c r="A61" s="157">
        <v>57</v>
      </c>
      <c r="B61" s="147" t="s">
        <v>115</v>
      </c>
      <c r="C61" s="148"/>
      <c r="D61" s="146" t="s">
        <v>4</v>
      </c>
      <c r="E61" s="150" t="s">
        <v>557</v>
      </c>
      <c r="F61" s="150" t="s">
        <v>116</v>
      </c>
      <c r="G61" s="145" t="s">
        <v>657</v>
      </c>
    </row>
    <row r="62" spans="1:7" x14ac:dyDescent="0.55000000000000004">
      <c r="A62" s="157">
        <v>58</v>
      </c>
      <c r="B62" s="147" t="s">
        <v>120</v>
      </c>
      <c r="C62" s="148"/>
      <c r="D62" s="146" t="s">
        <v>4</v>
      </c>
      <c r="E62" s="150" t="s">
        <v>557</v>
      </c>
      <c r="F62" s="150" t="s">
        <v>116</v>
      </c>
      <c r="G62" s="145" t="s">
        <v>658</v>
      </c>
    </row>
    <row r="63" spans="1:7" x14ac:dyDescent="0.55000000000000004">
      <c r="A63" s="157">
        <v>59</v>
      </c>
      <c r="B63" s="147" t="s">
        <v>659</v>
      </c>
      <c r="C63" s="148"/>
      <c r="D63" s="158" t="s">
        <v>126</v>
      </c>
      <c r="E63" s="150" t="s">
        <v>557</v>
      </c>
      <c r="F63" s="150" t="s">
        <v>660</v>
      </c>
      <c r="G63" s="145" t="s">
        <v>657</v>
      </c>
    </row>
    <row r="64" spans="1:7" x14ac:dyDescent="0.55000000000000004">
      <c r="A64" s="157">
        <v>60</v>
      </c>
      <c r="B64" s="147" t="s">
        <v>661</v>
      </c>
      <c r="C64" s="148"/>
      <c r="D64" s="159" t="s">
        <v>4</v>
      </c>
      <c r="E64" s="150" t="s">
        <v>554</v>
      </c>
      <c r="F64" s="150" t="s">
        <v>175</v>
      </c>
      <c r="G64" s="145" t="s">
        <v>562</v>
      </c>
    </row>
    <row r="65" spans="1:7" x14ac:dyDescent="0.55000000000000004">
      <c r="A65" s="157">
        <v>61</v>
      </c>
      <c r="B65" s="147" t="s">
        <v>662</v>
      </c>
      <c r="C65" s="148"/>
      <c r="D65" s="159" t="s">
        <v>4</v>
      </c>
      <c r="E65" s="150" t="s">
        <v>554</v>
      </c>
      <c r="F65" s="150" t="s">
        <v>175</v>
      </c>
      <c r="G65" s="145" t="s">
        <v>564</v>
      </c>
    </row>
    <row r="66" spans="1:7" x14ac:dyDescent="0.55000000000000004">
      <c r="A66" s="157">
        <v>62</v>
      </c>
      <c r="B66" s="147" t="s">
        <v>663</v>
      </c>
      <c r="C66" s="148"/>
      <c r="D66" s="159" t="s">
        <v>4</v>
      </c>
      <c r="E66" s="150" t="s">
        <v>554</v>
      </c>
      <c r="F66" s="150" t="s">
        <v>175</v>
      </c>
      <c r="G66" s="145" t="s">
        <v>560</v>
      </c>
    </row>
    <row r="67" spans="1:7" x14ac:dyDescent="0.55000000000000004">
      <c r="A67" s="157">
        <v>63</v>
      </c>
      <c r="B67" s="147" t="s">
        <v>664</v>
      </c>
      <c r="C67" s="148"/>
      <c r="D67" s="160" t="s">
        <v>577</v>
      </c>
      <c r="E67" s="150" t="s">
        <v>554</v>
      </c>
      <c r="F67" s="150" t="s">
        <v>72</v>
      </c>
      <c r="G67" s="145" t="s">
        <v>665</v>
      </c>
    </row>
    <row r="68" spans="1:7" x14ac:dyDescent="0.55000000000000004">
      <c r="A68" s="157">
        <v>64</v>
      </c>
      <c r="B68" s="147" t="s">
        <v>666</v>
      </c>
      <c r="C68" s="148"/>
      <c r="D68" s="160" t="s">
        <v>577</v>
      </c>
      <c r="E68" s="150" t="s">
        <v>554</v>
      </c>
      <c r="F68" s="150" t="s">
        <v>72</v>
      </c>
      <c r="G68" s="145" t="s">
        <v>617</v>
      </c>
    </row>
    <row r="69" spans="1:7" x14ac:dyDescent="0.55000000000000004">
      <c r="A69" s="157">
        <v>65</v>
      </c>
      <c r="B69" s="147" t="s">
        <v>667</v>
      </c>
      <c r="C69" s="148"/>
      <c r="D69" s="160" t="s">
        <v>577</v>
      </c>
      <c r="E69" s="150" t="s">
        <v>554</v>
      </c>
      <c r="F69" s="150" t="s">
        <v>72</v>
      </c>
      <c r="G69" s="145" t="s">
        <v>580</v>
      </c>
    </row>
    <row r="70" spans="1:7" x14ac:dyDescent="0.55000000000000004">
      <c r="A70" s="157">
        <v>66</v>
      </c>
      <c r="B70" s="147" t="s">
        <v>668</v>
      </c>
      <c r="C70" s="148"/>
      <c r="D70" s="160" t="s">
        <v>577</v>
      </c>
      <c r="E70" s="150" t="s">
        <v>554</v>
      </c>
      <c r="F70" s="150" t="s">
        <v>72</v>
      </c>
      <c r="G70" s="145" t="s">
        <v>669</v>
      </c>
    </row>
    <row r="71" spans="1:7" x14ac:dyDescent="0.55000000000000004">
      <c r="A71" s="157">
        <v>67</v>
      </c>
      <c r="B71" s="147" t="s">
        <v>670</v>
      </c>
      <c r="C71" s="148"/>
      <c r="D71" s="160" t="s">
        <v>577</v>
      </c>
      <c r="E71" s="150" t="s">
        <v>554</v>
      </c>
      <c r="F71" s="150" t="s">
        <v>72</v>
      </c>
      <c r="G71" s="145" t="s">
        <v>671</v>
      </c>
    </row>
    <row r="72" spans="1:7" x14ac:dyDescent="0.55000000000000004">
      <c r="A72" s="157">
        <v>68</v>
      </c>
      <c r="B72" s="147" t="s">
        <v>672</v>
      </c>
      <c r="C72" s="148"/>
      <c r="D72" s="160" t="s">
        <v>577</v>
      </c>
      <c r="E72" s="150" t="s">
        <v>554</v>
      </c>
      <c r="F72" s="150" t="s">
        <v>72</v>
      </c>
      <c r="G72" s="145" t="s">
        <v>560</v>
      </c>
    </row>
    <row r="73" spans="1:7" x14ac:dyDescent="0.55000000000000004">
      <c r="A73" s="157">
        <v>69</v>
      </c>
      <c r="B73" s="147" t="s">
        <v>673</v>
      </c>
      <c r="C73" s="148"/>
      <c r="D73" s="160" t="s">
        <v>577</v>
      </c>
      <c r="E73" s="150" t="s">
        <v>554</v>
      </c>
      <c r="F73" s="150" t="s">
        <v>72</v>
      </c>
      <c r="G73" s="145" t="s">
        <v>560</v>
      </c>
    </row>
    <row r="74" spans="1:7" x14ac:dyDescent="0.55000000000000004">
      <c r="A74" s="157">
        <v>70</v>
      </c>
      <c r="B74" s="147" t="s">
        <v>674</v>
      </c>
      <c r="C74" s="148"/>
      <c r="D74" s="160" t="s">
        <v>577</v>
      </c>
      <c r="E74" s="150" t="s">
        <v>554</v>
      </c>
      <c r="F74" s="150" t="s">
        <v>72</v>
      </c>
      <c r="G74" s="145" t="s">
        <v>560</v>
      </c>
    </row>
    <row r="75" spans="1:7" x14ac:dyDescent="0.55000000000000004">
      <c r="A75" s="157">
        <v>71</v>
      </c>
      <c r="B75" s="147" t="s">
        <v>675</v>
      </c>
      <c r="C75" s="148"/>
      <c r="D75" s="161" t="s">
        <v>90</v>
      </c>
      <c r="E75" s="150" t="s">
        <v>583</v>
      </c>
      <c r="F75" s="150" t="s">
        <v>91</v>
      </c>
      <c r="G75" s="145" t="s">
        <v>676</v>
      </c>
    </row>
    <row r="76" spans="1:7" x14ac:dyDescent="0.55000000000000004">
      <c r="A76" s="157">
        <v>72</v>
      </c>
      <c r="B76" s="147" t="s">
        <v>677</v>
      </c>
      <c r="C76" s="148"/>
      <c r="D76" s="146" t="s">
        <v>4</v>
      </c>
      <c r="E76" s="150" t="s">
        <v>583</v>
      </c>
      <c r="F76" s="150" t="s">
        <v>175</v>
      </c>
      <c r="G76" s="145" t="s">
        <v>678</v>
      </c>
    </row>
    <row r="77" spans="1:7" x14ac:dyDescent="0.55000000000000004">
      <c r="A77" s="157">
        <v>73</v>
      </c>
      <c r="B77" s="147" t="s">
        <v>679</v>
      </c>
      <c r="C77" s="148"/>
      <c r="D77" s="146" t="s">
        <v>4</v>
      </c>
      <c r="E77" s="150" t="s">
        <v>590</v>
      </c>
      <c r="F77" s="150" t="s">
        <v>80</v>
      </c>
      <c r="G77" s="145" t="s">
        <v>626</v>
      </c>
    </row>
    <row r="78" spans="1:7" x14ac:dyDescent="0.55000000000000004">
      <c r="A78" s="157">
        <v>74</v>
      </c>
      <c r="B78" s="147" t="s">
        <v>680</v>
      </c>
      <c r="C78" s="148"/>
      <c r="D78" s="146" t="s">
        <v>4</v>
      </c>
      <c r="E78" s="150" t="s">
        <v>590</v>
      </c>
      <c r="F78" s="150" t="s">
        <v>80</v>
      </c>
      <c r="G78" s="145" t="s">
        <v>603</v>
      </c>
    </row>
    <row r="79" spans="1:7" x14ac:dyDescent="0.55000000000000004">
      <c r="A79" s="157">
        <v>75</v>
      </c>
      <c r="B79" s="147" t="s">
        <v>681</v>
      </c>
      <c r="C79" s="148"/>
      <c r="D79" s="151" t="s">
        <v>132</v>
      </c>
      <c r="E79" s="150" t="s">
        <v>682</v>
      </c>
      <c r="F79" s="150" t="s">
        <v>683</v>
      </c>
      <c r="G79" s="145" t="s">
        <v>684</v>
      </c>
    </row>
    <row r="80" spans="1:7" x14ac:dyDescent="0.55000000000000004">
      <c r="A80" s="157">
        <v>76</v>
      </c>
      <c r="B80" s="147" t="s">
        <v>131</v>
      </c>
      <c r="C80" s="148"/>
      <c r="D80" s="151" t="s">
        <v>132</v>
      </c>
      <c r="E80" s="150" t="s">
        <v>682</v>
      </c>
      <c r="F80" s="150" t="s">
        <v>683</v>
      </c>
      <c r="G80" s="145" t="s">
        <v>685</v>
      </c>
    </row>
    <row r="81" spans="1:7" x14ac:dyDescent="0.55000000000000004">
      <c r="A81" s="157">
        <v>77</v>
      </c>
      <c r="B81" s="147" t="s">
        <v>686</v>
      </c>
      <c r="C81" s="148"/>
      <c r="D81" s="151" t="s">
        <v>132</v>
      </c>
      <c r="E81" s="150" t="s">
        <v>682</v>
      </c>
      <c r="F81" s="150" t="s">
        <v>683</v>
      </c>
      <c r="G81" s="145" t="s">
        <v>687</v>
      </c>
    </row>
    <row r="82" spans="1:7" x14ac:dyDescent="0.55000000000000004">
      <c r="A82" s="157">
        <v>78</v>
      </c>
      <c r="B82" s="147" t="s">
        <v>688</v>
      </c>
      <c r="C82" s="148"/>
      <c r="D82" s="151" t="s">
        <v>132</v>
      </c>
      <c r="E82" s="150" t="s">
        <v>682</v>
      </c>
      <c r="F82" s="150" t="s">
        <v>683</v>
      </c>
      <c r="G82" s="145" t="s">
        <v>564</v>
      </c>
    </row>
    <row r="83" spans="1:7" x14ac:dyDescent="0.55000000000000004">
      <c r="A83" s="157">
        <v>79</v>
      </c>
      <c r="B83" s="147" t="s">
        <v>689</v>
      </c>
      <c r="C83" s="148"/>
      <c r="D83" s="151" t="s">
        <v>132</v>
      </c>
      <c r="E83" s="150" t="s">
        <v>682</v>
      </c>
      <c r="F83" s="150" t="s">
        <v>683</v>
      </c>
      <c r="G83" s="145" t="s">
        <v>690</v>
      </c>
    </row>
    <row r="84" spans="1:7" x14ac:dyDescent="0.55000000000000004">
      <c r="A84" s="157">
        <v>80</v>
      </c>
      <c r="B84" s="147" t="s">
        <v>691</v>
      </c>
      <c r="C84" s="148"/>
      <c r="D84" s="151" t="s">
        <v>132</v>
      </c>
      <c r="E84" s="150" t="s">
        <v>682</v>
      </c>
      <c r="F84" s="150" t="s">
        <v>683</v>
      </c>
      <c r="G84" s="145" t="s">
        <v>595</v>
      </c>
    </row>
    <row r="85" spans="1:7" x14ac:dyDescent="0.55000000000000004">
      <c r="A85" s="157">
        <v>81</v>
      </c>
      <c r="B85" s="147" t="s">
        <v>692</v>
      </c>
      <c r="C85" s="148"/>
      <c r="D85" s="151" t="s">
        <v>132</v>
      </c>
      <c r="E85" s="150" t="s">
        <v>682</v>
      </c>
      <c r="F85" s="150" t="s">
        <v>683</v>
      </c>
      <c r="G85" s="145" t="s">
        <v>693</v>
      </c>
    </row>
    <row r="86" spans="1:7" x14ac:dyDescent="0.55000000000000004">
      <c r="A86" s="157">
        <v>82</v>
      </c>
      <c r="B86" s="147" t="s">
        <v>694</v>
      </c>
      <c r="C86" s="148"/>
      <c r="D86" s="151" t="s">
        <v>132</v>
      </c>
      <c r="E86" s="150" t="s">
        <v>682</v>
      </c>
      <c r="F86" s="150" t="s">
        <v>683</v>
      </c>
      <c r="G86" s="145" t="s">
        <v>693</v>
      </c>
    </row>
    <row r="87" spans="1:7" x14ac:dyDescent="0.55000000000000004">
      <c r="A87" s="157">
        <v>83</v>
      </c>
      <c r="B87" s="147" t="s">
        <v>695</v>
      </c>
      <c r="C87" s="148"/>
      <c r="D87" s="151" t="s">
        <v>132</v>
      </c>
      <c r="E87" s="150" t="s">
        <v>682</v>
      </c>
      <c r="F87" s="150" t="s">
        <v>683</v>
      </c>
      <c r="G87" s="145" t="s">
        <v>690</v>
      </c>
    </row>
    <row r="88" spans="1:7" x14ac:dyDescent="0.55000000000000004">
      <c r="A88" s="157">
        <v>84</v>
      </c>
      <c r="B88" s="147" t="s">
        <v>136</v>
      </c>
      <c r="C88" s="148"/>
      <c r="D88" s="151" t="s">
        <v>132</v>
      </c>
      <c r="E88" s="150" t="s">
        <v>682</v>
      </c>
      <c r="F88" s="150" t="s">
        <v>683</v>
      </c>
      <c r="G88" s="145" t="s">
        <v>696</v>
      </c>
    </row>
    <row r="89" spans="1:7" x14ac:dyDescent="0.55000000000000004">
      <c r="A89" s="162"/>
      <c r="B89" s="163"/>
      <c r="C89" s="163"/>
      <c r="E89" s="164" t="s">
        <v>650</v>
      </c>
      <c r="F89" s="123"/>
      <c r="G89" s="165"/>
    </row>
    <row r="90" spans="1:7" x14ac:dyDescent="0.55000000000000004">
      <c r="A90" s="157">
        <v>85</v>
      </c>
      <c r="B90" s="152" t="s">
        <v>697</v>
      </c>
      <c r="C90" s="152"/>
      <c r="D90" s="146" t="s">
        <v>4</v>
      </c>
      <c r="E90" s="150" t="s">
        <v>652</v>
      </c>
      <c r="F90" s="150" t="s">
        <v>111</v>
      </c>
      <c r="G90" s="145" t="s">
        <v>698</v>
      </c>
    </row>
    <row r="91" spans="1:7" x14ac:dyDescent="0.55000000000000004">
      <c r="A91" s="157">
        <v>86</v>
      </c>
      <c r="B91" s="152" t="s">
        <v>699</v>
      </c>
      <c r="C91" s="152"/>
      <c r="D91" s="146" t="s">
        <v>4</v>
      </c>
      <c r="E91" s="150" t="s">
        <v>652</v>
      </c>
      <c r="F91" s="150" t="s">
        <v>111</v>
      </c>
      <c r="G91" s="145" t="s">
        <v>698</v>
      </c>
    </row>
    <row r="92" spans="1:7" x14ac:dyDescent="0.55000000000000004">
      <c r="A92" s="157">
        <v>87</v>
      </c>
      <c r="B92" s="147" t="s">
        <v>700</v>
      </c>
      <c r="C92" s="148"/>
      <c r="D92" s="146" t="s">
        <v>4</v>
      </c>
      <c r="E92" s="150" t="s">
        <v>652</v>
      </c>
      <c r="F92" s="150" t="s">
        <v>111</v>
      </c>
      <c r="G92" s="145" t="s">
        <v>698</v>
      </c>
    </row>
    <row r="93" spans="1:7" x14ac:dyDescent="0.55000000000000004">
      <c r="A93" s="157">
        <v>88</v>
      </c>
      <c r="B93" s="147" t="s">
        <v>158</v>
      </c>
      <c r="C93" s="148"/>
      <c r="D93" s="146" t="s">
        <v>4</v>
      </c>
      <c r="E93" s="150" t="s">
        <v>652</v>
      </c>
      <c r="F93" s="150" t="s">
        <v>191</v>
      </c>
      <c r="G93" s="145" t="s">
        <v>701</v>
      </c>
    </row>
    <row r="94" spans="1:7" x14ac:dyDescent="0.55000000000000004">
      <c r="A94" s="157">
        <v>89</v>
      </c>
      <c r="B94" s="147" t="s">
        <v>702</v>
      </c>
      <c r="C94" s="148"/>
      <c r="D94" s="146" t="s">
        <v>4</v>
      </c>
      <c r="E94" s="150" t="s">
        <v>557</v>
      </c>
      <c r="F94" s="150" t="s">
        <v>164</v>
      </c>
      <c r="G94" s="145" t="s">
        <v>703</v>
      </c>
    </row>
    <row r="95" spans="1:7" x14ac:dyDescent="0.55000000000000004">
      <c r="A95" s="157">
        <v>90</v>
      </c>
      <c r="B95" s="147" t="s">
        <v>704</v>
      </c>
      <c r="C95" s="148"/>
      <c r="D95" s="146" t="s">
        <v>4</v>
      </c>
      <c r="E95" s="150" t="s">
        <v>557</v>
      </c>
      <c r="F95" s="150" t="s">
        <v>116</v>
      </c>
      <c r="G95" s="145" t="s">
        <v>705</v>
      </c>
    </row>
    <row r="96" spans="1:7" x14ac:dyDescent="0.55000000000000004">
      <c r="A96" s="157">
        <v>91</v>
      </c>
      <c r="B96" s="147" t="s">
        <v>706</v>
      </c>
      <c r="C96" s="148"/>
      <c r="D96" s="146" t="s">
        <v>4</v>
      </c>
      <c r="E96" s="150" t="s">
        <v>557</v>
      </c>
      <c r="F96" s="150" t="s">
        <v>116</v>
      </c>
      <c r="G96" s="145" t="s">
        <v>669</v>
      </c>
    </row>
    <row r="97" spans="1:7" x14ac:dyDescent="0.55000000000000004">
      <c r="A97" s="157">
        <v>92</v>
      </c>
      <c r="B97" s="147" t="s">
        <v>707</v>
      </c>
      <c r="C97" s="148"/>
      <c r="D97" s="146" t="s">
        <v>4</v>
      </c>
      <c r="E97" s="150" t="s">
        <v>557</v>
      </c>
      <c r="F97" s="150" t="s">
        <v>116</v>
      </c>
      <c r="G97" s="145" t="s">
        <v>708</v>
      </c>
    </row>
    <row r="98" spans="1:7" x14ac:dyDescent="0.55000000000000004">
      <c r="A98" s="157">
        <v>93</v>
      </c>
      <c r="B98" s="147" t="s">
        <v>709</v>
      </c>
      <c r="C98" s="148"/>
      <c r="D98" s="159" t="s">
        <v>4</v>
      </c>
      <c r="E98" s="150" t="s">
        <v>554</v>
      </c>
      <c r="F98" s="150" t="s">
        <v>175</v>
      </c>
      <c r="G98" s="145" t="s">
        <v>710</v>
      </c>
    </row>
    <row r="99" spans="1:7" x14ac:dyDescent="0.55000000000000004">
      <c r="A99" s="157">
        <v>94</v>
      </c>
      <c r="B99" s="147" t="s">
        <v>711</v>
      </c>
      <c r="C99" s="148"/>
      <c r="D99" s="159" t="s">
        <v>4</v>
      </c>
      <c r="E99" s="150" t="s">
        <v>554</v>
      </c>
      <c r="F99" s="150" t="s">
        <v>175</v>
      </c>
      <c r="G99" s="145" t="s">
        <v>712</v>
      </c>
    </row>
    <row r="100" spans="1:7" x14ac:dyDescent="0.55000000000000004">
      <c r="A100" s="157">
        <v>95</v>
      </c>
      <c r="B100" s="147" t="s">
        <v>713</v>
      </c>
      <c r="C100" s="148"/>
      <c r="D100" s="160" t="s">
        <v>577</v>
      </c>
      <c r="E100" s="150" t="s">
        <v>554</v>
      </c>
      <c r="F100" s="150" t="s">
        <v>72</v>
      </c>
      <c r="G100" s="145" t="s">
        <v>714</v>
      </c>
    </row>
    <row r="101" spans="1:7" x14ac:dyDescent="0.55000000000000004">
      <c r="A101" s="157">
        <v>96</v>
      </c>
      <c r="B101" s="147" t="s">
        <v>715</v>
      </c>
      <c r="C101" s="148"/>
      <c r="D101" s="161" t="s">
        <v>90</v>
      </c>
      <c r="E101" s="150" t="s">
        <v>583</v>
      </c>
      <c r="F101" s="150" t="s">
        <v>91</v>
      </c>
      <c r="G101" s="145" t="s">
        <v>716</v>
      </c>
    </row>
    <row r="102" spans="1:7" x14ac:dyDescent="0.55000000000000004">
      <c r="A102" s="157">
        <v>97</v>
      </c>
      <c r="B102" s="147" t="s">
        <v>717</v>
      </c>
      <c r="C102" s="148"/>
      <c r="D102" s="161" t="s">
        <v>90</v>
      </c>
      <c r="E102" s="150" t="s">
        <v>583</v>
      </c>
      <c r="F102" s="150" t="s">
        <v>91</v>
      </c>
      <c r="G102" s="145" t="s">
        <v>718</v>
      </c>
    </row>
    <row r="103" spans="1:7" x14ac:dyDescent="0.55000000000000004">
      <c r="A103" s="157">
        <v>98</v>
      </c>
      <c r="B103" s="147" t="s">
        <v>719</v>
      </c>
      <c r="C103" s="148"/>
      <c r="D103" s="166" t="s">
        <v>201</v>
      </c>
      <c r="E103" s="150" t="s">
        <v>586</v>
      </c>
      <c r="F103" s="150" t="s">
        <v>202</v>
      </c>
      <c r="G103" s="145" t="s">
        <v>720</v>
      </c>
    </row>
    <row r="104" spans="1:7" x14ac:dyDescent="0.55000000000000004">
      <c r="A104" s="157">
        <v>99</v>
      </c>
      <c r="B104" s="147" t="s">
        <v>721</v>
      </c>
      <c r="C104" s="148"/>
      <c r="D104" s="166" t="s">
        <v>201</v>
      </c>
      <c r="E104" s="150" t="s">
        <v>586</v>
      </c>
      <c r="F104" s="150" t="s">
        <v>202</v>
      </c>
      <c r="G104" s="145" t="s">
        <v>720</v>
      </c>
    </row>
    <row r="105" spans="1:7" x14ac:dyDescent="0.55000000000000004">
      <c r="A105" s="157">
        <v>100</v>
      </c>
      <c r="B105" s="147" t="s">
        <v>722</v>
      </c>
      <c r="C105" s="148"/>
      <c r="D105" s="142" t="s">
        <v>201</v>
      </c>
      <c r="E105" s="150" t="s">
        <v>590</v>
      </c>
      <c r="F105" s="150" t="s">
        <v>202</v>
      </c>
      <c r="G105" s="145" t="s">
        <v>638</v>
      </c>
    </row>
    <row r="106" spans="1:7" x14ac:dyDescent="0.55000000000000004">
      <c r="A106" s="157">
        <v>101</v>
      </c>
      <c r="B106" s="147" t="s">
        <v>723</v>
      </c>
      <c r="C106" s="148"/>
      <c r="D106" s="142" t="s">
        <v>201</v>
      </c>
      <c r="E106" s="150" t="s">
        <v>590</v>
      </c>
      <c r="F106" s="150" t="s">
        <v>202</v>
      </c>
      <c r="G106" s="145" t="s">
        <v>724</v>
      </c>
    </row>
    <row r="107" spans="1:7" x14ac:dyDescent="0.55000000000000004">
      <c r="A107" s="157">
        <v>102</v>
      </c>
      <c r="B107" s="147" t="s">
        <v>725</v>
      </c>
      <c r="C107" s="148"/>
      <c r="D107" s="142" t="s">
        <v>201</v>
      </c>
      <c r="E107" s="150" t="s">
        <v>590</v>
      </c>
      <c r="F107" s="150" t="s">
        <v>202</v>
      </c>
      <c r="G107" s="145" t="s">
        <v>726</v>
      </c>
    </row>
    <row r="108" spans="1:7" x14ac:dyDescent="0.55000000000000004">
      <c r="A108" s="157">
        <v>103</v>
      </c>
      <c r="B108" s="147" t="s">
        <v>727</v>
      </c>
      <c r="C108" s="148"/>
      <c r="D108" s="142" t="s">
        <v>201</v>
      </c>
      <c r="E108" s="150" t="s">
        <v>590</v>
      </c>
      <c r="F108" s="150" t="s">
        <v>202</v>
      </c>
      <c r="G108" s="145" t="s">
        <v>638</v>
      </c>
    </row>
    <row r="109" spans="1:7" x14ac:dyDescent="0.55000000000000004">
      <c r="A109" s="157">
        <v>104</v>
      </c>
      <c r="B109" s="147" t="s">
        <v>728</v>
      </c>
      <c r="C109" s="148"/>
      <c r="D109" s="142" t="s">
        <v>201</v>
      </c>
      <c r="E109" s="150" t="s">
        <v>590</v>
      </c>
      <c r="F109" s="150" t="s">
        <v>202</v>
      </c>
      <c r="G109" s="145" t="s">
        <v>599</v>
      </c>
    </row>
    <row r="110" spans="1:7" x14ac:dyDescent="0.55000000000000004">
      <c r="A110" s="157">
        <v>105</v>
      </c>
      <c r="B110" s="147" t="s">
        <v>729</v>
      </c>
      <c r="C110" s="148"/>
      <c r="D110" s="142" t="s">
        <v>201</v>
      </c>
      <c r="E110" s="150" t="s">
        <v>590</v>
      </c>
      <c r="F110" s="150" t="s">
        <v>202</v>
      </c>
      <c r="G110" s="145" t="s">
        <v>638</v>
      </c>
    </row>
    <row r="111" spans="1:7" x14ac:dyDescent="0.55000000000000004">
      <c r="A111" s="157">
        <v>106</v>
      </c>
      <c r="B111" s="147" t="s">
        <v>730</v>
      </c>
      <c r="C111" s="148"/>
      <c r="D111" s="142" t="s">
        <v>201</v>
      </c>
      <c r="E111" s="150" t="s">
        <v>590</v>
      </c>
      <c r="F111" s="150" t="s">
        <v>202</v>
      </c>
      <c r="G111" s="145" t="s">
        <v>731</v>
      </c>
    </row>
    <row r="112" spans="1:7" x14ac:dyDescent="0.55000000000000004">
      <c r="A112" s="157">
        <v>107</v>
      </c>
      <c r="B112" s="147" t="s">
        <v>732</v>
      </c>
      <c r="C112" s="148"/>
      <c r="D112" s="142" t="s">
        <v>201</v>
      </c>
      <c r="E112" s="150" t="s">
        <v>590</v>
      </c>
      <c r="F112" s="150" t="s">
        <v>202</v>
      </c>
      <c r="G112" s="145" t="s">
        <v>638</v>
      </c>
    </row>
    <row r="113" spans="1:7" x14ac:dyDescent="0.55000000000000004">
      <c r="A113" s="157">
        <v>108</v>
      </c>
      <c r="B113" s="147" t="s">
        <v>733</v>
      </c>
      <c r="C113" s="148"/>
      <c r="D113" s="142" t="s">
        <v>201</v>
      </c>
      <c r="E113" s="150" t="s">
        <v>590</v>
      </c>
      <c r="F113" s="150" t="s">
        <v>202</v>
      </c>
      <c r="G113" s="145" t="s">
        <v>731</v>
      </c>
    </row>
    <row r="114" spans="1:7" x14ac:dyDescent="0.55000000000000004">
      <c r="A114" s="157">
        <v>109</v>
      </c>
      <c r="B114" s="147" t="s">
        <v>734</v>
      </c>
      <c r="C114" s="148"/>
      <c r="D114" s="151" t="s">
        <v>132</v>
      </c>
      <c r="E114" s="150" t="s">
        <v>631</v>
      </c>
      <c r="F114" s="150" t="s">
        <v>137</v>
      </c>
      <c r="G114" s="145" t="s">
        <v>690</v>
      </c>
    </row>
    <row r="115" spans="1:7" x14ac:dyDescent="0.55000000000000004">
      <c r="A115" s="157">
        <v>110</v>
      </c>
      <c r="B115" s="147" t="s">
        <v>735</v>
      </c>
      <c r="C115" s="148"/>
      <c r="D115" s="151" t="s">
        <v>132</v>
      </c>
      <c r="E115" s="150" t="s">
        <v>631</v>
      </c>
      <c r="F115" s="150" t="s">
        <v>137</v>
      </c>
      <c r="G115" s="145" t="s">
        <v>562</v>
      </c>
    </row>
    <row r="116" spans="1:7" x14ac:dyDescent="0.55000000000000004">
      <c r="A116" s="157">
        <v>111</v>
      </c>
      <c r="B116" s="147" t="s">
        <v>736</v>
      </c>
      <c r="C116" s="148"/>
      <c r="D116" s="151" t="s">
        <v>132</v>
      </c>
      <c r="E116" s="150" t="s">
        <v>631</v>
      </c>
      <c r="F116" s="150" t="s">
        <v>137</v>
      </c>
      <c r="G116" s="145" t="s">
        <v>638</v>
      </c>
    </row>
    <row r="117" spans="1:7" x14ac:dyDescent="0.55000000000000004">
      <c r="A117" s="157">
        <v>112</v>
      </c>
      <c r="B117" s="147" t="s">
        <v>737</v>
      </c>
      <c r="C117" s="148"/>
      <c r="D117" s="151" t="s">
        <v>132</v>
      </c>
      <c r="E117" s="150" t="s">
        <v>631</v>
      </c>
      <c r="F117" s="150" t="s">
        <v>137</v>
      </c>
      <c r="G117" s="145" t="s">
        <v>710</v>
      </c>
    </row>
    <row r="118" spans="1:7" x14ac:dyDescent="0.55000000000000004">
      <c r="A118" s="157">
        <v>113</v>
      </c>
      <c r="B118" s="147" t="s">
        <v>738</v>
      </c>
      <c r="C118" s="148"/>
      <c r="D118" s="151" t="s">
        <v>132</v>
      </c>
      <c r="E118" s="150" t="s">
        <v>631</v>
      </c>
      <c r="F118" s="150" t="s">
        <v>137</v>
      </c>
      <c r="G118" s="145" t="s">
        <v>710</v>
      </c>
    </row>
    <row r="119" spans="1:7" x14ac:dyDescent="0.55000000000000004">
      <c r="A119" s="157">
        <v>114</v>
      </c>
      <c r="B119" s="147" t="s">
        <v>739</v>
      </c>
      <c r="C119" s="148"/>
      <c r="D119" s="151" t="s">
        <v>132</v>
      </c>
      <c r="E119" s="150" t="s">
        <v>631</v>
      </c>
      <c r="F119" s="150" t="s">
        <v>137</v>
      </c>
      <c r="G119" s="145" t="s">
        <v>740</v>
      </c>
    </row>
    <row r="120" spans="1:7" x14ac:dyDescent="0.55000000000000004">
      <c r="A120" s="157">
        <v>115</v>
      </c>
      <c r="B120" s="147" t="s">
        <v>741</v>
      </c>
      <c r="C120" s="148"/>
      <c r="D120" s="151" t="s">
        <v>132</v>
      </c>
      <c r="E120" s="150" t="s">
        <v>631</v>
      </c>
      <c r="F120" s="150" t="s">
        <v>137</v>
      </c>
      <c r="G120" s="145" t="s">
        <v>742</v>
      </c>
    </row>
    <row r="121" spans="1:7" x14ac:dyDescent="0.55000000000000004">
      <c r="A121" s="157">
        <v>116</v>
      </c>
      <c r="B121" s="147" t="s">
        <v>743</v>
      </c>
      <c r="C121" s="148"/>
      <c r="D121" s="151" t="s">
        <v>132</v>
      </c>
      <c r="E121" s="150" t="s">
        <v>631</v>
      </c>
      <c r="F121" s="150" t="s">
        <v>137</v>
      </c>
      <c r="G121" s="145" t="s">
        <v>638</v>
      </c>
    </row>
    <row r="122" spans="1:7" x14ac:dyDescent="0.55000000000000004">
      <c r="A122" s="157">
        <v>117</v>
      </c>
      <c r="B122" s="147" t="s">
        <v>744</v>
      </c>
      <c r="C122" s="148"/>
      <c r="D122" s="151" t="s">
        <v>132</v>
      </c>
      <c r="E122" s="150" t="s">
        <v>631</v>
      </c>
      <c r="F122" s="150" t="s">
        <v>137</v>
      </c>
      <c r="G122" s="145" t="s">
        <v>690</v>
      </c>
    </row>
    <row r="123" spans="1:7" x14ac:dyDescent="0.55000000000000004">
      <c r="A123" s="157">
        <v>118</v>
      </c>
      <c r="B123" s="147" t="s">
        <v>745</v>
      </c>
      <c r="C123" s="148"/>
      <c r="D123" s="153" t="s">
        <v>577</v>
      </c>
      <c r="E123" s="150" t="s">
        <v>644</v>
      </c>
      <c r="F123" s="150" t="s">
        <v>72</v>
      </c>
      <c r="G123" s="145" t="s">
        <v>562</v>
      </c>
    </row>
    <row r="124" spans="1:7" x14ac:dyDescent="0.55000000000000004">
      <c r="A124" s="157">
        <v>119</v>
      </c>
      <c r="B124" s="147" t="s">
        <v>746</v>
      </c>
      <c r="C124" s="148"/>
      <c r="D124" s="153" t="s">
        <v>577</v>
      </c>
      <c r="E124" s="150" t="s">
        <v>644</v>
      </c>
      <c r="F124" s="150" t="s">
        <v>72</v>
      </c>
      <c r="G124" s="145" t="s">
        <v>599</v>
      </c>
    </row>
    <row r="125" spans="1:7" x14ac:dyDescent="0.55000000000000004">
      <c r="A125" s="157">
        <v>120</v>
      </c>
      <c r="B125" s="147" t="s">
        <v>747</v>
      </c>
      <c r="C125" s="148"/>
      <c r="D125" s="153" t="s">
        <v>577</v>
      </c>
      <c r="E125" s="150" t="s">
        <v>644</v>
      </c>
      <c r="F125" s="150" t="s">
        <v>72</v>
      </c>
      <c r="G125" s="145" t="s">
        <v>599</v>
      </c>
    </row>
    <row r="126" spans="1:7" x14ac:dyDescent="0.55000000000000004">
      <c r="A126" s="157">
        <v>121</v>
      </c>
      <c r="B126" s="147" t="s">
        <v>748</v>
      </c>
      <c r="C126" s="148"/>
      <c r="D126" s="153" t="s">
        <v>577</v>
      </c>
      <c r="E126" s="150" t="s">
        <v>644</v>
      </c>
      <c r="F126" s="150" t="s">
        <v>72</v>
      </c>
      <c r="G126" s="145" t="s">
        <v>601</v>
      </c>
    </row>
    <row r="127" spans="1:7" x14ac:dyDescent="0.55000000000000004">
      <c r="A127" s="157">
        <v>122</v>
      </c>
      <c r="B127" s="147" t="s">
        <v>749</v>
      </c>
      <c r="C127" s="148"/>
      <c r="D127" s="153" t="s">
        <v>577</v>
      </c>
      <c r="E127" s="150" t="s">
        <v>644</v>
      </c>
      <c r="F127" s="150" t="s">
        <v>72</v>
      </c>
      <c r="G127" s="145" t="s">
        <v>601</v>
      </c>
    </row>
    <row r="128" spans="1:7" x14ac:dyDescent="0.55000000000000004">
      <c r="A128" s="157">
        <v>123</v>
      </c>
      <c r="B128" s="147" t="s">
        <v>750</v>
      </c>
      <c r="C128" s="148"/>
      <c r="D128" s="153" t="s">
        <v>577</v>
      </c>
      <c r="E128" s="150" t="s">
        <v>644</v>
      </c>
      <c r="F128" s="150" t="s">
        <v>72</v>
      </c>
      <c r="G128" s="145" t="s">
        <v>601</v>
      </c>
    </row>
    <row r="129" spans="1:7" x14ac:dyDescent="0.55000000000000004">
      <c r="A129" s="157">
        <v>124</v>
      </c>
      <c r="B129" s="147" t="s">
        <v>751</v>
      </c>
      <c r="C129" s="148"/>
      <c r="D129" s="153" t="s">
        <v>577</v>
      </c>
      <c r="E129" s="150" t="s">
        <v>644</v>
      </c>
      <c r="F129" s="150" t="s">
        <v>72</v>
      </c>
      <c r="G129" s="145" t="s">
        <v>562</v>
      </c>
    </row>
    <row r="130" spans="1:7" x14ac:dyDescent="0.55000000000000004">
      <c r="A130" s="157">
        <v>125</v>
      </c>
      <c r="B130" s="147" t="s">
        <v>752</v>
      </c>
      <c r="C130" s="148"/>
      <c r="D130" s="153" t="s">
        <v>577</v>
      </c>
      <c r="E130" s="150" t="s">
        <v>644</v>
      </c>
      <c r="F130" s="150" t="s">
        <v>72</v>
      </c>
      <c r="G130" s="145" t="s">
        <v>564</v>
      </c>
    </row>
    <row r="131" spans="1:7" x14ac:dyDescent="0.55000000000000004">
      <c r="A131" s="157">
        <v>126</v>
      </c>
      <c r="B131" s="147" t="s">
        <v>753</v>
      </c>
      <c r="C131" s="148"/>
      <c r="D131" s="153" t="s">
        <v>577</v>
      </c>
      <c r="E131" s="150" t="s">
        <v>644</v>
      </c>
      <c r="F131" s="150" t="s">
        <v>72</v>
      </c>
      <c r="G131" s="145" t="s">
        <v>601</v>
      </c>
    </row>
    <row r="132" spans="1:7" x14ac:dyDescent="0.55000000000000004">
      <c r="A132" s="157">
        <v>127</v>
      </c>
      <c r="B132" s="147" t="s">
        <v>754</v>
      </c>
      <c r="C132" s="148"/>
      <c r="D132" s="153" t="s">
        <v>577</v>
      </c>
      <c r="E132" s="150" t="s">
        <v>644</v>
      </c>
      <c r="F132" s="150" t="s">
        <v>72</v>
      </c>
      <c r="G132" s="145" t="s">
        <v>564</v>
      </c>
    </row>
    <row r="133" spans="1:7" x14ac:dyDescent="0.55000000000000004">
      <c r="A133" s="157">
        <v>128</v>
      </c>
      <c r="B133" s="147" t="s">
        <v>755</v>
      </c>
      <c r="C133" s="148"/>
      <c r="D133" s="153" t="s">
        <v>577</v>
      </c>
      <c r="E133" s="150" t="s">
        <v>644</v>
      </c>
      <c r="F133" s="150" t="s">
        <v>72</v>
      </c>
      <c r="G133" s="145" t="s">
        <v>564</v>
      </c>
    </row>
    <row r="134" spans="1:7" x14ac:dyDescent="0.55000000000000004">
      <c r="A134" s="157">
        <v>129</v>
      </c>
      <c r="B134" s="147" t="s">
        <v>756</v>
      </c>
      <c r="C134" s="148"/>
      <c r="D134" s="153" t="s">
        <v>577</v>
      </c>
      <c r="E134" s="150" t="s">
        <v>644</v>
      </c>
      <c r="F134" s="150" t="s">
        <v>72</v>
      </c>
      <c r="G134" s="145" t="s">
        <v>564</v>
      </c>
    </row>
    <row r="135" spans="1:7" x14ac:dyDescent="0.55000000000000004">
      <c r="A135" s="157">
        <v>130</v>
      </c>
      <c r="B135" s="147" t="s">
        <v>757</v>
      </c>
      <c r="C135" s="148"/>
      <c r="D135" s="153" t="s">
        <v>577</v>
      </c>
      <c r="E135" s="150" t="s">
        <v>644</v>
      </c>
      <c r="F135" s="150" t="s">
        <v>72</v>
      </c>
      <c r="G135" s="145" t="s">
        <v>562</v>
      </c>
    </row>
    <row r="136" spans="1:7" x14ac:dyDescent="0.55000000000000004">
      <c r="A136" s="157">
        <v>131</v>
      </c>
      <c r="B136" s="147" t="s">
        <v>758</v>
      </c>
      <c r="C136" s="148"/>
      <c r="D136" s="153" t="s">
        <v>577</v>
      </c>
      <c r="E136" s="150" t="s">
        <v>644</v>
      </c>
      <c r="F136" s="150" t="s">
        <v>72</v>
      </c>
      <c r="G136" s="145" t="s">
        <v>599</v>
      </c>
    </row>
    <row r="137" spans="1:7" x14ac:dyDescent="0.55000000000000004">
      <c r="A137" s="157">
        <v>132</v>
      </c>
      <c r="B137" s="147" t="s">
        <v>759</v>
      </c>
      <c r="C137" s="148"/>
      <c r="D137" s="153" t="s">
        <v>577</v>
      </c>
      <c r="E137" s="150" t="s">
        <v>644</v>
      </c>
      <c r="F137" s="150" t="s">
        <v>72</v>
      </c>
      <c r="G137" s="145" t="s">
        <v>760</v>
      </c>
    </row>
    <row r="138" spans="1:7" x14ac:dyDescent="0.55000000000000004">
      <c r="A138" s="157">
        <v>133</v>
      </c>
      <c r="B138" s="147" t="s">
        <v>761</v>
      </c>
      <c r="C138" s="148"/>
      <c r="D138" s="153" t="s">
        <v>577</v>
      </c>
      <c r="E138" s="150" t="s">
        <v>644</v>
      </c>
      <c r="F138" s="150" t="s">
        <v>72</v>
      </c>
      <c r="G138" s="145" t="s">
        <v>762</v>
      </c>
    </row>
    <row r="139" spans="1:7" x14ac:dyDescent="0.55000000000000004">
      <c r="A139" s="157">
        <v>134</v>
      </c>
      <c r="B139" s="147" t="s">
        <v>763</v>
      </c>
      <c r="C139" s="148"/>
      <c r="D139" s="153" t="s">
        <v>577</v>
      </c>
      <c r="E139" s="150" t="s">
        <v>644</v>
      </c>
      <c r="F139" s="150" t="s">
        <v>72</v>
      </c>
      <c r="G139" s="145" t="s">
        <v>760</v>
      </c>
    </row>
    <row r="140" spans="1:7" x14ac:dyDescent="0.55000000000000004">
      <c r="A140" s="162"/>
      <c r="B140" s="123"/>
      <c r="C140" s="123"/>
      <c r="E140" s="164" t="s">
        <v>764</v>
      </c>
      <c r="F140" s="123"/>
      <c r="G140" s="165"/>
    </row>
    <row r="141" spans="1:7" x14ac:dyDescent="0.55000000000000004">
      <c r="A141" s="167"/>
      <c r="B141" s="168"/>
      <c r="C141" s="168"/>
      <c r="D141" s="169" t="s">
        <v>765</v>
      </c>
      <c r="E141" s="170"/>
      <c r="F141" s="170"/>
      <c r="G141" s="171"/>
    </row>
    <row r="142" spans="1:7" x14ac:dyDescent="0.55000000000000004">
      <c r="A142" s="162"/>
      <c r="B142" s="123"/>
      <c r="C142" s="123"/>
      <c r="E142" s="172" t="s">
        <v>766</v>
      </c>
      <c r="F142" s="123"/>
      <c r="G142" s="165"/>
    </row>
    <row r="143" spans="1:7" x14ac:dyDescent="0.55000000000000004">
      <c r="A143" s="157">
        <v>135</v>
      </c>
      <c r="B143" s="147" t="s">
        <v>767</v>
      </c>
      <c r="C143" s="148"/>
      <c r="D143" s="146" t="s">
        <v>4</v>
      </c>
      <c r="E143" s="150" t="s">
        <v>652</v>
      </c>
      <c r="F143" s="150" t="s">
        <v>111</v>
      </c>
      <c r="G143" s="145" t="s">
        <v>768</v>
      </c>
    </row>
    <row r="144" spans="1:7" x14ac:dyDescent="0.55000000000000004">
      <c r="A144" s="157">
        <v>136</v>
      </c>
      <c r="B144" s="147" t="s">
        <v>769</v>
      </c>
      <c r="C144" s="148"/>
      <c r="D144" s="146" t="s">
        <v>4</v>
      </c>
      <c r="E144" s="150" t="s">
        <v>652</v>
      </c>
      <c r="F144" s="150" t="s">
        <v>111</v>
      </c>
      <c r="G144" s="145" t="s">
        <v>770</v>
      </c>
    </row>
    <row r="145" spans="1:7" x14ac:dyDescent="0.55000000000000004">
      <c r="A145" s="157">
        <v>137</v>
      </c>
      <c r="B145" s="147" t="s">
        <v>771</v>
      </c>
      <c r="C145" s="148"/>
      <c r="D145" s="146" t="s">
        <v>4</v>
      </c>
      <c r="E145" s="150" t="s">
        <v>652</v>
      </c>
      <c r="F145" s="150" t="s">
        <v>111</v>
      </c>
      <c r="G145" s="145" t="s">
        <v>768</v>
      </c>
    </row>
    <row r="146" spans="1:7" x14ac:dyDescent="0.55000000000000004">
      <c r="A146" s="157">
        <v>138</v>
      </c>
      <c r="B146" s="147" t="s">
        <v>772</v>
      </c>
      <c r="C146" s="148"/>
      <c r="D146" s="146" t="s">
        <v>4</v>
      </c>
      <c r="E146" s="150" t="s">
        <v>652</v>
      </c>
      <c r="F146" s="150" t="s">
        <v>111</v>
      </c>
      <c r="G146" s="145" t="s">
        <v>773</v>
      </c>
    </row>
    <row r="147" spans="1:7" x14ac:dyDescent="0.55000000000000004">
      <c r="A147" s="157">
        <v>139</v>
      </c>
      <c r="B147" s="147" t="s">
        <v>774</v>
      </c>
      <c r="C147" s="148"/>
      <c r="D147" s="146" t="s">
        <v>4</v>
      </c>
      <c r="E147" s="150" t="s">
        <v>652</v>
      </c>
      <c r="F147" s="150" t="s">
        <v>111</v>
      </c>
      <c r="G147" s="145" t="s">
        <v>768</v>
      </c>
    </row>
    <row r="148" spans="1:7" x14ac:dyDescent="0.55000000000000004">
      <c r="A148" s="157">
        <v>140</v>
      </c>
      <c r="B148" s="147" t="s">
        <v>775</v>
      </c>
      <c r="C148" s="148"/>
      <c r="D148" s="146" t="s">
        <v>4</v>
      </c>
      <c r="E148" s="150" t="s">
        <v>652</v>
      </c>
      <c r="F148" s="150" t="s">
        <v>111</v>
      </c>
      <c r="G148" s="145" t="s">
        <v>773</v>
      </c>
    </row>
    <row r="149" spans="1:7" x14ac:dyDescent="0.55000000000000004">
      <c r="A149" s="157">
        <v>141</v>
      </c>
      <c r="B149" s="147" t="s">
        <v>776</v>
      </c>
      <c r="C149" s="148"/>
      <c r="D149" s="146" t="s">
        <v>4</v>
      </c>
      <c r="E149" s="150" t="s">
        <v>652</v>
      </c>
      <c r="F149" s="150" t="s">
        <v>111</v>
      </c>
      <c r="G149" s="145" t="s">
        <v>773</v>
      </c>
    </row>
    <row r="150" spans="1:7" x14ac:dyDescent="0.55000000000000004">
      <c r="A150" s="157">
        <v>142</v>
      </c>
      <c r="B150" s="147" t="s">
        <v>777</v>
      </c>
      <c r="C150" s="148"/>
      <c r="D150" s="146" t="s">
        <v>4</v>
      </c>
      <c r="E150" s="150" t="s">
        <v>652</v>
      </c>
      <c r="F150" s="150" t="s">
        <v>191</v>
      </c>
      <c r="G150" s="145" t="s">
        <v>778</v>
      </c>
    </row>
    <row r="151" spans="1:7" x14ac:dyDescent="0.55000000000000004">
      <c r="A151" s="157">
        <v>143</v>
      </c>
      <c r="B151" s="147" t="s">
        <v>779</v>
      </c>
      <c r="C151" s="148"/>
      <c r="D151" s="146" t="s">
        <v>4</v>
      </c>
      <c r="E151" s="150" t="s">
        <v>652</v>
      </c>
      <c r="F151" s="150" t="s">
        <v>191</v>
      </c>
      <c r="G151" s="145" t="s">
        <v>780</v>
      </c>
    </row>
    <row r="152" spans="1:7" x14ac:dyDescent="0.55000000000000004">
      <c r="A152" s="157">
        <v>144</v>
      </c>
      <c r="B152" s="147" t="s">
        <v>781</v>
      </c>
      <c r="C152" s="148"/>
      <c r="D152" s="146" t="s">
        <v>4</v>
      </c>
      <c r="E152" s="150" t="s">
        <v>557</v>
      </c>
      <c r="F152" s="150" t="s">
        <v>116</v>
      </c>
      <c r="G152" s="145" t="s">
        <v>669</v>
      </c>
    </row>
    <row r="153" spans="1:7" x14ac:dyDescent="0.55000000000000004">
      <c r="A153" s="157">
        <v>145</v>
      </c>
      <c r="B153" s="147" t="s">
        <v>782</v>
      </c>
      <c r="C153" s="148"/>
      <c r="D153" s="159" t="s">
        <v>4</v>
      </c>
      <c r="E153" s="150" t="s">
        <v>554</v>
      </c>
      <c r="F153" s="150" t="s">
        <v>783</v>
      </c>
      <c r="G153" s="145" t="s">
        <v>784</v>
      </c>
    </row>
    <row r="154" spans="1:7" x14ac:dyDescent="0.55000000000000004">
      <c r="A154" s="157">
        <v>146</v>
      </c>
      <c r="B154" s="147" t="s">
        <v>785</v>
      </c>
      <c r="C154" s="148"/>
      <c r="D154" s="159" t="s">
        <v>4</v>
      </c>
      <c r="E154" s="150" t="s">
        <v>554</v>
      </c>
      <c r="F154" s="150" t="s">
        <v>783</v>
      </c>
      <c r="G154" s="145" t="s">
        <v>786</v>
      </c>
    </row>
    <row r="155" spans="1:7" x14ac:dyDescent="0.55000000000000004">
      <c r="A155" s="157">
        <v>147</v>
      </c>
      <c r="B155" s="147" t="s">
        <v>787</v>
      </c>
      <c r="C155" s="148"/>
      <c r="D155" s="159" t="s">
        <v>4</v>
      </c>
      <c r="E155" s="150" t="s">
        <v>554</v>
      </c>
      <c r="F155" s="150" t="s">
        <v>783</v>
      </c>
      <c r="G155" s="145" t="s">
        <v>788</v>
      </c>
    </row>
    <row r="156" spans="1:7" x14ac:dyDescent="0.55000000000000004">
      <c r="A156" s="157">
        <v>148</v>
      </c>
      <c r="B156" s="147" t="s">
        <v>789</v>
      </c>
      <c r="C156" s="148"/>
      <c r="D156" s="159" t="s">
        <v>4</v>
      </c>
      <c r="E156" s="150" t="s">
        <v>554</v>
      </c>
      <c r="F156" s="150" t="s">
        <v>783</v>
      </c>
      <c r="G156" s="145" t="s">
        <v>790</v>
      </c>
    </row>
    <row r="157" spans="1:7" x14ac:dyDescent="0.55000000000000004">
      <c r="A157" s="157">
        <v>149</v>
      </c>
      <c r="B157" s="147" t="s">
        <v>791</v>
      </c>
      <c r="C157" s="148"/>
      <c r="D157" s="159" t="s">
        <v>4</v>
      </c>
      <c r="E157" s="150" t="s">
        <v>554</v>
      </c>
      <c r="F157" s="150" t="s">
        <v>783</v>
      </c>
      <c r="G157" s="145" t="s">
        <v>792</v>
      </c>
    </row>
    <row r="158" spans="1:7" x14ac:dyDescent="0.55000000000000004">
      <c r="A158" s="157">
        <v>150</v>
      </c>
      <c r="B158" s="147" t="s">
        <v>793</v>
      </c>
      <c r="C158" s="148"/>
      <c r="D158" s="159" t="s">
        <v>4</v>
      </c>
      <c r="E158" s="150" t="s">
        <v>554</v>
      </c>
      <c r="F158" s="150" t="s">
        <v>783</v>
      </c>
      <c r="G158" s="145" t="s">
        <v>788</v>
      </c>
    </row>
    <row r="159" spans="1:7" x14ac:dyDescent="0.55000000000000004">
      <c r="A159" s="157">
        <v>151</v>
      </c>
      <c r="B159" s="147" t="s">
        <v>794</v>
      </c>
      <c r="C159" s="148"/>
      <c r="D159" s="161" t="s">
        <v>90</v>
      </c>
      <c r="E159" s="150" t="s">
        <v>583</v>
      </c>
      <c r="F159" s="150" t="s">
        <v>91</v>
      </c>
      <c r="G159" s="145" t="s">
        <v>795</v>
      </c>
    </row>
    <row r="160" spans="1:7" x14ac:dyDescent="0.55000000000000004">
      <c r="A160" s="157">
        <v>152</v>
      </c>
      <c r="B160" s="147" t="s">
        <v>796</v>
      </c>
      <c r="C160" s="148"/>
      <c r="D160" s="161" t="s">
        <v>90</v>
      </c>
      <c r="E160" s="150" t="s">
        <v>583</v>
      </c>
      <c r="F160" s="150" t="s">
        <v>91</v>
      </c>
      <c r="G160" s="145" t="s">
        <v>797</v>
      </c>
    </row>
    <row r="161" spans="1:7" x14ac:dyDescent="0.55000000000000004">
      <c r="A161" s="157">
        <v>153</v>
      </c>
      <c r="B161" s="147" t="s">
        <v>798</v>
      </c>
      <c r="C161" s="148"/>
      <c r="D161" s="173" t="s">
        <v>799</v>
      </c>
      <c r="E161" s="150" t="s">
        <v>652</v>
      </c>
      <c r="F161" s="150" t="s">
        <v>800</v>
      </c>
      <c r="G161" s="145" t="s">
        <v>801</v>
      </c>
    </row>
    <row r="162" spans="1:7" x14ac:dyDescent="0.55000000000000004">
      <c r="A162" s="157">
        <v>154</v>
      </c>
      <c r="B162" s="147" t="s">
        <v>802</v>
      </c>
      <c r="C162" s="148"/>
      <c r="D162" s="146" t="s">
        <v>4</v>
      </c>
      <c r="E162" s="150" t="s">
        <v>583</v>
      </c>
      <c r="F162" s="150" t="s">
        <v>783</v>
      </c>
      <c r="G162" s="145" t="s">
        <v>786</v>
      </c>
    </row>
    <row r="163" spans="1:7" x14ac:dyDescent="0.55000000000000004">
      <c r="A163" s="157">
        <v>155</v>
      </c>
      <c r="B163" s="147" t="s">
        <v>803</v>
      </c>
      <c r="C163" s="148"/>
      <c r="D163" s="146" t="s">
        <v>4</v>
      </c>
      <c r="E163" s="150" t="s">
        <v>583</v>
      </c>
      <c r="F163" s="150" t="s">
        <v>783</v>
      </c>
      <c r="G163" s="145" t="s">
        <v>804</v>
      </c>
    </row>
    <row r="164" spans="1:7" x14ac:dyDescent="0.55000000000000004">
      <c r="A164" s="157">
        <v>156</v>
      </c>
      <c r="B164" s="147" t="s">
        <v>805</v>
      </c>
      <c r="C164" s="148"/>
      <c r="D164" s="146" t="s">
        <v>4</v>
      </c>
      <c r="E164" s="150" t="s">
        <v>583</v>
      </c>
      <c r="F164" s="150" t="s">
        <v>783</v>
      </c>
      <c r="G164" s="145" t="s">
        <v>669</v>
      </c>
    </row>
    <row r="165" spans="1:7" x14ac:dyDescent="0.55000000000000004">
      <c r="A165" s="157">
        <v>157</v>
      </c>
      <c r="B165" s="147" t="s">
        <v>806</v>
      </c>
      <c r="C165" s="148"/>
      <c r="D165" s="153" t="s">
        <v>71</v>
      </c>
      <c r="E165" s="150" t="s">
        <v>590</v>
      </c>
      <c r="F165" s="150" t="s">
        <v>807</v>
      </c>
      <c r="G165" s="145" t="s">
        <v>808</v>
      </c>
    </row>
    <row r="166" spans="1:7" x14ac:dyDescent="0.55000000000000004">
      <c r="A166" s="157">
        <v>158</v>
      </c>
      <c r="B166" s="147" t="s">
        <v>809</v>
      </c>
      <c r="C166" s="148"/>
      <c r="D166" s="142" t="s">
        <v>201</v>
      </c>
      <c r="E166" s="150" t="s">
        <v>590</v>
      </c>
      <c r="F166" s="150" t="s">
        <v>810</v>
      </c>
      <c r="G166" s="145" t="s">
        <v>595</v>
      </c>
    </row>
    <row r="167" spans="1:7" x14ac:dyDescent="0.55000000000000004">
      <c r="A167" s="157">
        <v>159</v>
      </c>
      <c r="B167" s="147" t="s">
        <v>811</v>
      </c>
      <c r="C167" s="148"/>
      <c r="D167" s="146" t="s">
        <v>4</v>
      </c>
      <c r="E167" s="150" t="s">
        <v>590</v>
      </c>
      <c r="F167" s="150" t="s">
        <v>80</v>
      </c>
      <c r="G167" s="145" t="s">
        <v>812</v>
      </c>
    </row>
    <row r="168" spans="1:7" x14ac:dyDescent="0.55000000000000004">
      <c r="A168" s="157">
        <v>160</v>
      </c>
      <c r="B168" s="147" t="s">
        <v>813</v>
      </c>
      <c r="C168" s="148"/>
      <c r="D168" s="146" t="s">
        <v>4</v>
      </c>
      <c r="E168" s="150" t="s">
        <v>590</v>
      </c>
      <c r="F168" s="150" t="s">
        <v>80</v>
      </c>
      <c r="G168" s="145" t="s">
        <v>812</v>
      </c>
    </row>
    <row r="169" spans="1:7" x14ac:dyDescent="0.55000000000000004">
      <c r="A169" s="157">
        <v>161</v>
      </c>
      <c r="B169" s="152" t="s">
        <v>814</v>
      </c>
      <c r="C169" s="152"/>
      <c r="D169" s="146" t="s">
        <v>4</v>
      </c>
      <c r="E169" s="150" t="s">
        <v>590</v>
      </c>
      <c r="F169" s="150" t="s">
        <v>80</v>
      </c>
      <c r="G169" s="145" t="s">
        <v>687</v>
      </c>
    </row>
    <row r="170" spans="1:7" x14ac:dyDescent="0.55000000000000004">
      <c r="A170" s="157">
        <v>162</v>
      </c>
      <c r="B170" s="154" t="s">
        <v>815</v>
      </c>
      <c r="C170" s="155"/>
      <c r="D170" s="146" t="s">
        <v>4</v>
      </c>
      <c r="E170" s="150" t="s">
        <v>590</v>
      </c>
      <c r="F170" s="150" t="s">
        <v>80</v>
      </c>
      <c r="G170" s="145" t="s">
        <v>620</v>
      </c>
    </row>
    <row r="171" spans="1:7" x14ac:dyDescent="0.55000000000000004">
      <c r="A171" s="157">
        <v>163</v>
      </c>
      <c r="B171" s="147" t="s">
        <v>816</v>
      </c>
      <c r="C171" s="148"/>
      <c r="D171" s="151" t="s">
        <v>132</v>
      </c>
      <c r="E171" s="150" t="s">
        <v>682</v>
      </c>
      <c r="F171" s="150" t="s">
        <v>133</v>
      </c>
      <c r="G171" s="145" t="s">
        <v>687</v>
      </c>
    </row>
    <row r="172" spans="1:7" x14ac:dyDescent="0.55000000000000004">
      <c r="A172" s="157">
        <v>164</v>
      </c>
      <c r="B172" s="147" t="s">
        <v>817</v>
      </c>
      <c r="C172" s="148"/>
      <c r="D172" s="146" t="s">
        <v>4</v>
      </c>
      <c r="E172" s="150" t="s">
        <v>682</v>
      </c>
      <c r="F172" s="150" t="s">
        <v>818</v>
      </c>
      <c r="G172" s="145" t="s">
        <v>740</v>
      </c>
    </row>
    <row r="173" spans="1:7" x14ac:dyDescent="0.55000000000000004">
      <c r="A173" s="157">
        <v>165</v>
      </c>
      <c r="B173" s="147" t="s">
        <v>819</v>
      </c>
      <c r="C173" s="148"/>
      <c r="D173" s="149" t="s">
        <v>132</v>
      </c>
      <c r="E173" s="150" t="s">
        <v>820</v>
      </c>
      <c r="F173" s="150" t="s">
        <v>137</v>
      </c>
      <c r="G173" s="145" t="s">
        <v>740</v>
      </c>
    </row>
    <row r="174" spans="1:7" x14ac:dyDescent="0.55000000000000004">
      <c r="A174" s="157">
        <v>166</v>
      </c>
      <c r="B174" s="147" t="s">
        <v>821</v>
      </c>
      <c r="C174" s="148"/>
      <c r="D174" s="149" t="s">
        <v>132</v>
      </c>
      <c r="E174" s="150" t="s">
        <v>820</v>
      </c>
      <c r="F174" s="150" t="s">
        <v>137</v>
      </c>
      <c r="G174" s="145" t="s">
        <v>740</v>
      </c>
    </row>
    <row r="175" spans="1:7" x14ac:dyDescent="0.55000000000000004">
      <c r="A175" s="157">
        <v>167</v>
      </c>
      <c r="B175" s="147" t="s">
        <v>822</v>
      </c>
      <c r="C175" s="148"/>
      <c r="D175" s="151" t="s">
        <v>132</v>
      </c>
      <c r="E175" s="150" t="s">
        <v>631</v>
      </c>
      <c r="F175" s="150" t="s">
        <v>137</v>
      </c>
      <c r="G175" s="145" t="s">
        <v>768</v>
      </c>
    </row>
    <row r="176" spans="1:7" x14ac:dyDescent="0.55000000000000004">
      <c r="A176" s="157">
        <v>168</v>
      </c>
      <c r="B176" s="147" t="s">
        <v>823</v>
      </c>
      <c r="C176" s="148"/>
      <c r="D176" s="151" t="s">
        <v>132</v>
      </c>
      <c r="E176" s="150" t="s">
        <v>631</v>
      </c>
      <c r="F176" s="150" t="s">
        <v>137</v>
      </c>
      <c r="G176" s="145" t="s">
        <v>605</v>
      </c>
    </row>
    <row r="177" spans="1:7" x14ac:dyDescent="0.55000000000000004">
      <c r="A177" s="157">
        <v>169</v>
      </c>
      <c r="B177" s="147" t="s">
        <v>824</v>
      </c>
      <c r="C177" s="148"/>
      <c r="D177" s="151" t="s">
        <v>132</v>
      </c>
      <c r="E177" s="150" t="s">
        <v>631</v>
      </c>
      <c r="F177" s="150" t="s">
        <v>137</v>
      </c>
      <c r="G177" s="145" t="s">
        <v>605</v>
      </c>
    </row>
    <row r="178" spans="1:7" x14ac:dyDescent="0.55000000000000004">
      <c r="A178" s="157">
        <v>170</v>
      </c>
      <c r="B178" s="147" t="s">
        <v>825</v>
      </c>
      <c r="C178" s="148"/>
      <c r="D178" s="151" t="s">
        <v>132</v>
      </c>
      <c r="E178" s="150" t="s">
        <v>631</v>
      </c>
      <c r="F178" s="150" t="s">
        <v>137</v>
      </c>
      <c r="G178" s="145" t="s">
        <v>768</v>
      </c>
    </row>
    <row r="179" spans="1:7" x14ac:dyDescent="0.55000000000000004">
      <c r="A179" s="157">
        <v>171</v>
      </c>
      <c r="B179" s="147" t="s">
        <v>826</v>
      </c>
      <c r="C179" s="148"/>
      <c r="D179" s="151" t="s">
        <v>132</v>
      </c>
      <c r="E179" s="150" t="s">
        <v>631</v>
      </c>
      <c r="F179" s="150" t="s">
        <v>137</v>
      </c>
      <c r="G179" s="145" t="s">
        <v>740</v>
      </c>
    </row>
    <row r="180" spans="1:7" x14ac:dyDescent="0.55000000000000004">
      <c r="A180" s="157">
        <v>172</v>
      </c>
      <c r="B180" s="147" t="s">
        <v>827</v>
      </c>
      <c r="C180" s="148"/>
      <c r="D180" s="151" t="s">
        <v>132</v>
      </c>
      <c r="E180" s="150" t="s">
        <v>631</v>
      </c>
      <c r="F180" s="150" t="s">
        <v>137</v>
      </c>
      <c r="G180" s="145" t="s">
        <v>638</v>
      </c>
    </row>
    <row r="181" spans="1:7" x14ac:dyDescent="0.55000000000000004">
      <c r="A181" s="157">
        <v>173</v>
      </c>
      <c r="B181" s="154" t="s">
        <v>828</v>
      </c>
      <c r="C181" s="155"/>
      <c r="D181" s="153" t="s">
        <v>71</v>
      </c>
      <c r="E181" s="150" t="s">
        <v>644</v>
      </c>
      <c r="F181" s="150" t="s">
        <v>72</v>
      </c>
      <c r="G181" s="145" t="s">
        <v>562</v>
      </c>
    </row>
    <row r="182" spans="1:7" x14ac:dyDescent="0.55000000000000004">
      <c r="A182" s="162"/>
      <c r="B182" s="123"/>
      <c r="C182" s="123"/>
      <c r="E182" s="123"/>
      <c r="F182" s="123"/>
      <c r="G182" s="165"/>
    </row>
    <row r="183" spans="1:7" x14ac:dyDescent="0.55000000000000004">
      <c r="A183" s="162"/>
      <c r="B183" s="123"/>
      <c r="C183" s="123"/>
      <c r="E183" s="123"/>
      <c r="F183" s="123"/>
      <c r="G183" s="165"/>
    </row>
    <row r="184" spans="1:7" x14ac:dyDescent="0.55000000000000004">
      <c r="A184" s="162"/>
      <c r="B184" s="123"/>
      <c r="C184" s="123"/>
      <c r="E184" s="123"/>
      <c r="F184" s="123"/>
      <c r="G184" s="165"/>
    </row>
    <row r="185" spans="1:7" x14ac:dyDescent="0.55000000000000004">
      <c r="A185" s="162"/>
      <c r="B185" s="123"/>
      <c r="C185" s="123"/>
      <c r="E185" s="123"/>
      <c r="F185" s="123"/>
      <c r="G185" s="165"/>
    </row>
    <row r="186" spans="1:7" x14ac:dyDescent="0.55000000000000004">
      <c r="A186" s="162"/>
      <c r="B186" s="123"/>
      <c r="C186" s="123"/>
      <c r="E186" s="123"/>
      <c r="F186" s="123"/>
      <c r="G186" s="165"/>
    </row>
    <row r="187" spans="1:7" x14ac:dyDescent="0.55000000000000004">
      <c r="A187" s="162"/>
      <c r="B187" s="123"/>
      <c r="C187" s="123"/>
      <c r="E187" s="123"/>
      <c r="F187" s="123"/>
      <c r="G187" s="165"/>
    </row>
    <row r="188" spans="1:7" x14ac:dyDescent="0.55000000000000004">
      <c r="A188" s="162"/>
      <c r="B188" s="123"/>
      <c r="C188" s="123"/>
      <c r="E188" s="123"/>
      <c r="F188" s="123"/>
      <c r="G188" s="165"/>
    </row>
    <row r="189" spans="1:7" x14ac:dyDescent="0.55000000000000004">
      <c r="A189" s="162"/>
      <c r="B189" s="123"/>
      <c r="C189" s="123"/>
      <c r="E189" s="123"/>
      <c r="F189" s="123"/>
      <c r="G189" s="165"/>
    </row>
    <row r="190" spans="1:7" x14ac:dyDescent="0.55000000000000004">
      <c r="A190" s="162"/>
      <c r="B190" s="123"/>
      <c r="C190" s="123"/>
      <c r="E190" s="123"/>
      <c r="F190" s="123"/>
      <c r="G190" s="165"/>
    </row>
    <row r="191" spans="1:7" x14ac:dyDescent="0.55000000000000004">
      <c r="A191" s="162"/>
      <c r="B191" s="123"/>
      <c r="C191" s="123"/>
      <c r="E191" s="123"/>
      <c r="F191" s="123"/>
      <c r="G191" s="165"/>
    </row>
    <row r="192" spans="1:7" x14ac:dyDescent="0.55000000000000004">
      <c r="A192" s="162"/>
      <c r="B192" s="123"/>
      <c r="C192" s="123"/>
      <c r="E192" s="123"/>
      <c r="F192" s="123"/>
      <c r="G192" s="165"/>
    </row>
    <row r="193" spans="1:7" x14ac:dyDescent="0.55000000000000004">
      <c r="A193" s="162"/>
      <c r="B193" s="123"/>
      <c r="C193" s="123"/>
      <c r="E193" s="123"/>
      <c r="F193" s="123"/>
      <c r="G193" s="165"/>
    </row>
    <row r="194" spans="1:7" x14ac:dyDescent="0.55000000000000004">
      <c r="A194" s="162"/>
      <c r="B194" s="123"/>
      <c r="C194" s="123"/>
      <c r="E194" s="123"/>
      <c r="F194" s="123"/>
      <c r="G194" s="165"/>
    </row>
    <row r="195" spans="1:7" x14ac:dyDescent="0.55000000000000004">
      <c r="A195" s="162"/>
      <c r="B195" s="123"/>
      <c r="C195" s="123"/>
      <c r="E195" s="123"/>
      <c r="F195" s="123"/>
      <c r="G195" s="165"/>
    </row>
    <row r="196" spans="1:7" x14ac:dyDescent="0.55000000000000004">
      <c r="A196" s="162"/>
      <c r="B196" s="123"/>
      <c r="C196" s="123"/>
      <c r="E196" s="123"/>
      <c r="F196" s="123"/>
      <c r="G196" s="165"/>
    </row>
    <row r="197" spans="1:7" x14ac:dyDescent="0.55000000000000004">
      <c r="A197" s="162"/>
      <c r="B197" s="123"/>
      <c r="C197" s="123"/>
      <c r="E197" s="123"/>
      <c r="F197" s="123"/>
      <c r="G197" s="165"/>
    </row>
    <row r="198" spans="1:7" x14ac:dyDescent="0.55000000000000004">
      <c r="A198" s="162"/>
      <c r="B198" s="123"/>
      <c r="C198" s="123"/>
      <c r="E198" s="123"/>
      <c r="F198" s="123"/>
      <c r="G198" s="165"/>
    </row>
    <row r="199" spans="1:7" x14ac:dyDescent="0.55000000000000004">
      <c r="A199" s="162"/>
      <c r="B199" s="123"/>
      <c r="C199" s="123"/>
      <c r="E199" s="123"/>
      <c r="F199" s="123"/>
      <c r="G199" s="165"/>
    </row>
    <row r="200" spans="1:7" x14ac:dyDescent="0.55000000000000004">
      <c r="A200" s="162"/>
      <c r="B200" s="123"/>
      <c r="C200" s="123"/>
      <c r="E200" s="123"/>
      <c r="F200" s="123"/>
      <c r="G200" s="165"/>
    </row>
    <row r="201" spans="1:7" x14ac:dyDescent="0.55000000000000004">
      <c r="A201" s="162"/>
      <c r="B201" s="123"/>
      <c r="C201" s="123"/>
      <c r="E201" s="123"/>
      <c r="F201" s="123"/>
      <c r="G201" s="165"/>
    </row>
    <row r="202" spans="1:7" x14ac:dyDescent="0.55000000000000004">
      <c r="A202" s="162"/>
      <c r="B202" s="123"/>
      <c r="C202" s="123"/>
      <c r="E202" s="123"/>
      <c r="F202" s="123"/>
      <c r="G202" s="165"/>
    </row>
    <row r="203" spans="1:7" x14ac:dyDescent="0.55000000000000004">
      <c r="A203" s="162"/>
      <c r="B203" s="123"/>
      <c r="C203" s="123"/>
      <c r="E203" s="123"/>
      <c r="F203" s="123"/>
      <c r="G203" s="165"/>
    </row>
    <row r="204" spans="1:7" x14ac:dyDescent="0.55000000000000004">
      <c r="A204" s="162"/>
      <c r="B204" s="123"/>
      <c r="C204" s="123"/>
      <c r="E204" s="123"/>
      <c r="F204" s="123"/>
      <c r="G204" s="165"/>
    </row>
    <row r="205" spans="1:7" x14ac:dyDescent="0.55000000000000004">
      <c r="A205" s="162"/>
      <c r="B205" s="123"/>
      <c r="C205" s="123"/>
      <c r="E205" s="123"/>
      <c r="F205" s="123"/>
      <c r="G205" s="165"/>
    </row>
    <row r="206" spans="1:7" x14ac:dyDescent="0.55000000000000004">
      <c r="A206" s="162"/>
      <c r="B206" s="123"/>
      <c r="C206" s="123"/>
      <c r="E206" s="123"/>
      <c r="F206" s="123"/>
      <c r="G206" s="165"/>
    </row>
    <row r="207" spans="1:7" x14ac:dyDescent="0.55000000000000004">
      <c r="A207" s="162"/>
      <c r="B207" s="123"/>
      <c r="C207" s="123"/>
      <c r="E207" s="123"/>
      <c r="F207" s="123"/>
      <c r="G207" s="165"/>
    </row>
    <row r="208" spans="1:7" x14ac:dyDescent="0.55000000000000004">
      <c r="A208" s="162"/>
      <c r="B208" s="123"/>
      <c r="C208" s="123"/>
      <c r="E208" s="123"/>
      <c r="F208" s="123"/>
      <c r="G208" s="165"/>
    </row>
    <row r="209" spans="1:7" x14ac:dyDescent="0.55000000000000004">
      <c r="A209" s="162"/>
      <c r="B209" s="123"/>
      <c r="C209" s="123"/>
      <c r="E209" s="123"/>
      <c r="F209" s="123"/>
      <c r="G209" s="165"/>
    </row>
    <row r="210" spans="1:7" x14ac:dyDescent="0.55000000000000004">
      <c r="A210" s="162"/>
      <c r="B210" s="123"/>
      <c r="C210" s="123"/>
      <c r="E210" s="123"/>
      <c r="F210" s="123"/>
      <c r="G210" s="165"/>
    </row>
    <row r="211" spans="1:7" x14ac:dyDescent="0.55000000000000004">
      <c r="A211" s="162"/>
      <c r="B211" s="123"/>
      <c r="C211" s="123"/>
      <c r="E211" s="123"/>
      <c r="F211" s="123"/>
      <c r="G211" s="165"/>
    </row>
    <row r="212" spans="1:7" x14ac:dyDescent="0.55000000000000004">
      <c r="A212" s="162"/>
      <c r="B212" s="123"/>
      <c r="C212" s="123"/>
      <c r="E212" s="123"/>
      <c r="F212" s="123"/>
      <c r="G212" s="165"/>
    </row>
    <row r="213" spans="1:7" x14ac:dyDescent="0.55000000000000004">
      <c r="A213" s="162"/>
      <c r="B213" s="123"/>
      <c r="C213" s="123"/>
      <c r="E213" s="123"/>
      <c r="F213" s="123"/>
      <c r="G213" s="165"/>
    </row>
    <row r="214" spans="1:7" x14ac:dyDescent="0.55000000000000004">
      <c r="A214" s="162"/>
      <c r="B214" s="123"/>
      <c r="C214" s="123"/>
      <c r="E214" s="123"/>
      <c r="F214" s="123"/>
      <c r="G214" s="165"/>
    </row>
    <row r="215" spans="1:7" x14ac:dyDescent="0.55000000000000004">
      <c r="A215" s="162"/>
      <c r="B215" s="123"/>
      <c r="C215" s="123"/>
      <c r="E215" s="123"/>
      <c r="F215" s="123"/>
      <c r="G215" s="165"/>
    </row>
    <row r="216" spans="1:7" x14ac:dyDescent="0.55000000000000004">
      <c r="A216" s="162"/>
      <c r="B216" s="123"/>
      <c r="C216" s="123"/>
      <c r="E216" s="123"/>
      <c r="F216" s="123"/>
      <c r="G216" s="165"/>
    </row>
    <row r="217" spans="1:7" x14ac:dyDescent="0.55000000000000004">
      <c r="A217" s="162"/>
      <c r="B217" s="123"/>
      <c r="C217" s="123"/>
      <c r="E217" s="123"/>
      <c r="F217" s="123"/>
      <c r="G217" s="165"/>
    </row>
    <row r="218" spans="1:7" x14ac:dyDescent="0.55000000000000004">
      <c r="A218" s="162"/>
      <c r="B218" s="123"/>
      <c r="C218" s="123"/>
      <c r="E218" s="123"/>
      <c r="F218" s="123"/>
      <c r="G218" s="165"/>
    </row>
    <row r="219" spans="1:7" x14ac:dyDescent="0.55000000000000004">
      <c r="A219" s="162"/>
      <c r="B219" s="123"/>
      <c r="C219" s="123"/>
      <c r="E219" s="123"/>
      <c r="F219" s="123"/>
      <c r="G219" s="165"/>
    </row>
    <row r="220" spans="1:7" x14ac:dyDescent="0.55000000000000004">
      <c r="A220" s="162"/>
      <c r="B220" s="123"/>
      <c r="C220" s="123"/>
      <c r="E220" s="123"/>
      <c r="F220" s="123"/>
      <c r="G220" s="165"/>
    </row>
    <row r="221" spans="1:7" x14ac:dyDescent="0.55000000000000004">
      <c r="A221" s="162"/>
      <c r="B221" s="123"/>
      <c r="C221" s="123"/>
      <c r="E221" s="123"/>
      <c r="F221" s="123"/>
      <c r="G221" s="165"/>
    </row>
    <row r="222" spans="1:7" x14ac:dyDescent="0.55000000000000004">
      <c r="A222" s="162"/>
      <c r="B222" s="123"/>
      <c r="C222" s="123"/>
      <c r="E222" s="123"/>
      <c r="F222" s="123"/>
      <c r="G222" s="165"/>
    </row>
    <row r="223" spans="1:7" x14ac:dyDescent="0.55000000000000004">
      <c r="A223" s="162"/>
      <c r="B223" s="123"/>
      <c r="C223" s="123"/>
      <c r="E223" s="123"/>
      <c r="F223" s="123"/>
      <c r="G223" s="165"/>
    </row>
    <row r="224" spans="1:7" x14ac:dyDescent="0.55000000000000004">
      <c r="A224" s="162"/>
      <c r="B224" s="123"/>
      <c r="C224" s="123"/>
      <c r="E224" s="123"/>
      <c r="F224" s="123"/>
      <c r="G224" s="165"/>
    </row>
    <row r="225" spans="1:7" x14ac:dyDescent="0.55000000000000004">
      <c r="A225" s="162"/>
      <c r="B225" s="123"/>
      <c r="C225" s="123"/>
      <c r="E225" s="123"/>
      <c r="F225" s="123"/>
      <c r="G225" s="165"/>
    </row>
    <row r="226" spans="1:7" x14ac:dyDescent="0.55000000000000004">
      <c r="A226" s="162"/>
      <c r="B226" s="123"/>
      <c r="C226" s="123"/>
      <c r="E226" s="123"/>
      <c r="F226" s="123"/>
      <c r="G226" s="165"/>
    </row>
    <row r="227" spans="1:7" x14ac:dyDescent="0.55000000000000004">
      <c r="A227" s="162"/>
      <c r="B227" s="123"/>
      <c r="C227" s="123"/>
      <c r="E227" s="123"/>
      <c r="F227" s="123"/>
      <c r="G227" s="165"/>
    </row>
    <row r="228" spans="1:7" x14ac:dyDescent="0.55000000000000004">
      <c r="A228" s="162"/>
      <c r="B228" s="123"/>
      <c r="C228" s="123"/>
      <c r="E228" s="123"/>
      <c r="F228" s="123"/>
      <c r="G228" s="165"/>
    </row>
    <row r="229" spans="1:7" x14ac:dyDescent="0.55000000000000004">
      <c r="A229" s="162"/>
      <c r="B229" s="123"/>
      <c r="C229" s="123"/>
      <c r="E229" s="123"/>
      <c r="F229" s="123"/>
      <c r="G229" s="165"/>
    </row>
    <row r="230" spans="1:7" x14ac:dyDescent="0.55000000000000004">
      <c r="A230" s="162"/>
      <c r="B230" s="123"/>
      <c r="C230" s="123"/>
      <c r="E230" s="123"/>
      <c r="F230" s="123"/>
      <c r="G230" s="165"/>
    </row>
    <row r="231" spans="1:7" x14ac:dyDescent="0.55000000000000004">
      <c r="A231" s="162"/>
      <c r="B231" s="123"/>
      <c r="C231" s="123"/>
      <c r="E231" s="123"/>
      <c r="F231" s="123"/>
      <c r="G231" s="165"/>
    </row>
    <row r="232" spans="1:7" x14ac:dyDescent="0.55000000000000004">
      <c r="A232" s="162"/>
      <c r="B232" s="123"/>
      <c r="C232" s="123"/>
      <c r="E232" s="123"/>
      <c r="F232" s="123"/>
      <c r="G232" s="165"/>
    </row>
    <row r="233" spans="1:7" x14ac:dyDescent="0.55000000000000004">
      <c r="A233" s="162"/>
      <c r="B233" s="123"/>
      <c r="C233" s="123"/>
      <c r="E233" s="123"/>
      <c r="F233" s="123"/>
      <c r="G233" s="165"/>
    </row>
    <row r="234" spans="1:7" x14ac:dyDescent="0.55000000000000004">
      <c r="A234" s="162"/>
      <c r="B234" s="123"/>
      <c r="C234" s="123"/>
      <c r="E234" s="123"/>
      <c r="F234" s="123"/>
      <c r="G234" s="165"/>
    </row>
    <row r="235" spans="1:7" x14ac:dyDescent="0.55000000000000004">
      <c r="A235" s="162"/>
      <c r="B235" s="123"/>
      <c r="C235" s="123"/>
      <c r="E235" s="123"/>
      <c r="F235" s="123"/>
      <c r="G235" s="165"/>
    </row>
    <row r="236" spans="1:7" x14ac:dyDescent="0.55000000000000004">
      <c r="A236" s="162"/>
      <c r="B236" s="123"/>
      <c r="C236" s="123"/>
      <c r="E236" s="123"/>
      <c r="F236" s="123"/>
      <c r="G236" s="165"/>
    </row>
    <row r="237" spans="1:7" x14ac:dyDescent="0.55000000000000004">
      <c r="A237" s="162"/>
      <c r="B237" s="123"/>
      <c r="C237" s="123"/>
      <c r="E237" s="123"/>
      <c r="F237" s="123"/>
      <c r="G237" s="165"/>
    </row>
    <row r="238" spans="1:7" x14ac:dyDescent="0.55000000000000004">
      <c r="A238" s="162"/>
      <c r="B238" s="123"/>
      <c r="C238" s="123"/>
      <c r="E238" s="123"/>
      <c r="F238" s="123"/>
      <c r="G238" s="165"/>
    </row>
    <row r="239" spans="1:7" x14ac:dyDescent="0.55000000000000004">
      <c r="A239" s="162"/>
      <c r="B239" s="123"/>
      <c r="C239" s="123"/>
      <c r="E239" s="123"/>
      <c r="F239" s="123"/>
      <c r="G239" s="165"/>
    </row>
    <row r="240" spans="1:7" x14ac:dyDescent="0.55000000000000004">
      <c r="A240" s="162"/>
      <c r="B240" s="123"/>
      <c r="C240" s="123"/>
      <c r="E240" s="123"/>
      <c r="F240" s="123"/>
      <c r="G240" s="165"/>
    </row>
    <row r="241" spans="1:7" x14ac:dyDescent="0.55000000000000004">
      <c r="A241" s="162"/>
      <c r="B241" s="123"/>
      <c r="C241" s="123"/>
      <c r="E241" s="123"/>
      <c r="F241" s="123"/>
      <c r="G241" s="165"/>
    </row>
    <row r="242" spans="1:7" x14ac:dyDescent="0.55000000000000004">
      <c r="A242" s="162"/>
      <c r="B242" s="123"/>
      <c r="C242" s="123"/>
      <c r="E242" s="123"/>
      <c r="F242" s="123"/>
      <c r="G242" s="165"/>
    </row>
    <row r="243" spans="1:7" x14ac:dyDescent="0.55000000000000004">
      <c r="A243" s="162"/>
      <c r="B243" s="123"/>
      <c r="C243" s="123"/>
      <c r="E243" s="123"/>
      <c r="F243" s="123"/>
      <c r="G243" s="165"/>
    </row>
    <row r="244" spans="1:7" x14ac:dyDescent="0.55000000000000004">
      <c r="A244" s="162"/>
      <c r="B244" s="123"/>
      <c r="C244" s="123"/>
      <c r="E244" s="123"/>
      <c r="F244" s="123"/>
      <c r="G244" s="165"/>
    </row>
    <row r="245" spans="1:7" x14ac:dyDescent="0.55000000000000004">
      <c r="A245" s="162"/>
      <c r="B245" s="123"/>
      <c r="C245" s="123"/>
      <c r="E245" s="123"/>
      <c r="F245" s="123"/>
      <c r="G245" s="165"/>
    </row>
    <row r="246" spans="1:7" x14ac:dyDescent="0.55000000000000004">
      <c r="A246" s="162"/>
      <c r="B246" s="123"/>
      <c r="C246" s="123"/>
      <c r="E246" s="123"/>
      <c r="F246" s="123"/>
      <c r="G246" s="165"/>
    </row>
    <row r="247" spans="1:7" x14ac:dyDescent="0.55000000000000004">
      <c r="A247" s="162"/>
      <c r="B247" s="123"/>
      <c r="C247" s="123"/>
      <c r="E247" s="123"/>
      <c r="F247" s="123"/>
      <c r="G247" s="165"/>
    </row>
    <row r="248" spans="1:7" x14ac:dyDescent="0.55000000000000004">
      <c r="A248" s="162"/>
      <c r="B248" s="123"/>
      <c r="C248" s="123"/>
      <c r="E248" s="123"/>
      <c r="F248" s="123"/>
      <c r="G248" s="165"/>
    </row>
    <row r="249" spans="1:7" x14ac:dyDescent="0.55000000000000004">
      <c r="A249" s="162"/>
      <c r="B249" s="123"/>
      <c r="C249" s="123"/>
      <c r="E249" s="123"/>
      <c r="F249" s="123"/>
      <c r="G249" s="165"/>
    </row>
    <row r="250" spans="1:7" x14ac:dyDescent="0.55000000000000004">
      <c r="A250" s="162"/>
      <c r="B250" s="123"/>
      <c r="C250" s="123"/>
      <c r="E250" s="123"/>
      <c r="F250" s="123"/>
      <c r="G250" s="165"/>
    </row>
    <row r="251" spans="1:7" x14ac:dyDescent="0.55000000000000004">
      <c r="A251" s="162"/>
      <c r="B251" s="123"/>
      <c r="C251" s="123"/>
      <c r="E251" s="123"/>
      <c r="F251" s="123"/>
      <c r="G251" s="165"/>
    </row>
    <row r="252" spans="1:7" x14ac:dyDescent="0.55000000000000004">
      <c r="A252" s="162"/>
      <c r="B252" s="123"/>
      <c r="C252" s="123"/>
      <c r="E252" s="123"/>
      <c r="F252" s="123"/>
      <c r="G252" s="165"/>
    </row>
    <row r="253" spans="1:7" x14ac:dyDescent="0.55000000000000004">
      <c r="A253" s="162"/>
      <c r="B253" s="123"/>
      <c r="C253" s="123"/>
      <c r="E253" s="123"/>
      <c r="F253" s="123"/>
      <c r="G253" s="165"/>
    </row>
    <row r="254" spans="1:7" x14ac:dyDescent="0.55000000000000004">
      <c r="A254" s="162"/>
      <c r="B254" s="123"/>
      <c r="C254" s="123"/>
      <c r="E254" s="123"/>
      <c r="F254" s="123"/>
      <c r="G254" s="165"/>
    </row>
    <row r="255" spans="1:7" x14ac:dyDescent="0.55000000000000004">
      <c r="A255" s="162"/>
      <c r="B255" s="123"/>
      <c r="C255" s="123"/>
      <c r="E255" s="123"/>
      <c r="F255" s="123"/>
      <c r="G255" s="165"/>
    </row>
    <row r="256" spans="1:7" x14ac:dyDescent="0.55000000000000004">
      <c r="A256" s="162"/>
      <c r="B256" s="123"/>
      <c r="C256" s="123"/>
      <c r="E256" s="123"/>
      <c r="F256" s="123"/>
      <c r="G256" s="165"/>
    </row>
    <row r="257" spans="1:7" x14ac:dyDescent="0.55000000000000004">
      <c r="A257" s="162"/>
      <c r="B257" s="123"/>
      <c r="C257" s="123"/>
      <c r="E257" s="123"/>
      <c r="F257" s="123"/>
      <c r="G257" s="165"/>
    </row>
    <row r="258" spans="1:7" x14ac:dyDescent="0.55000000000000004">
      <c r="A258" s="162"/>
      <c r="B258" s="123"/>
      <c r="C258" s="123"/>
      <c r="E258" s="123"/>
      <c r="F258" s="123"/>
      <c r="G258" s="165"/>
    </row>
    <row r="259" spans="1:7" x14ac:dyDescent="0.55000000000000004">
      <c r="A259" s="162"/>
      <c r="B259" s="123"/>
      <c r="C259" s="123"/>
      <c r="E259" s="123"/>
      <c r="F259" s="123"/>
      <c r="G259" s="165"/>
    </row>
    <row r="260" spans="1:7" x14ac:dyDescent="0.55000000000000004">
      <c r="A260" s="162"/>
      <c r="B260" s="123"/>
      <c r="C260" s="123"/>
      <c r="E260" s="123"/>
      <c r="F260" s="123"/>
      <c r="G260" s="165"/>
    </row>
    <row r="261" spans="1:7" x14ac:dyDescent="0.55000000000000004">
      <c r="A261" s="162"/>
      <c r="B261" s="123"/>
      <c r="C261" s="123"/>
      <c r="E261" s="123"/>
      <c r="F261" s="123"/>
      <c r="G261" s="165"/>
    </row>
    <row r="262" spans="1:7" x14ac:dyDescent="0.55000000000000004">
      <c r="A262" s="162"/>
      <c r="B262" s="123"/>
      <c r="C262" s="123"/>
      <c r="E262" s="123"/>
      <c r="F262" s="123"/>
      <c r="G262" s="165"/>
    </row>
    <row r="263" spans="1:7" x14ac:dyDescent="0.55000000000000004">
      <c r="A263" s="162"/>
      <c r="B263" s="123"/>
      <c r="C263" s="123"/>
      <c r="E263" s="123"/>
      <c r="F263" s="123"/>
      <c r="G263" s="165"/>
    </row>
    <row r="264" spans="1:7" x14ac:dyDescent="0.55000000000000004">
      <c r="A264" s="162"/>
      <c r="B264" s="123"/>
      <c r="C264" s="123"/>
      <c r="E264" s="123"/>
      <c r="F264" s="123"/>
      <c r="G264" s="165"/>
    </row>
    <row r="265" spans="1:7" x14ac:dyDescent="0.55000000000000004">
      <c r="A265" s="162"/>
      <c r="B265" s="123"/>
      <c r="C265" s="123"/>
      <c r="E265" s="123"/>
      <c r="F265" s="123"/>
      <c r="G265" s="165"/>
    </row>
    <row r="266" spans="1:7" x14ac:dyDescent="0.55000000000000004">
      <c r="A266" s="162"/>
      <c r="B266" s="123"/>
      <c r="C266" s="123"/>
      <c r="E266" s="123"/>
      <c r="F266" s="123"/>
      <c r="G266" s="165"/>
    </row>
    <row r="267" spans="1:7" x14ac:dyDescent="0.55000000000000004">
      <c r="A267" s="162"/>
      <c r="B267" s="123"/>
      <c r="C267" s="123"/>
      <c r="E267" s="123"/>
      <c r="F267" s="123"/>
      <c r="G267" s="165"/>
    </row>
    <row r="268" spans="1:7" x14ac:dyDescent="0.55000000000000004">
      <c r="A268" s="162"/>
      <c r="B268" s="123"/>
      <c r="C268" s="123"/>
      <c r="E268" s="123"/>
      <c r="F268" s="123"/>
      <c r="G268" s="165"/>
    </row>
    <row r="269" spans="1:7" x14ac:dyDescent="0.55000000000000004">
      <c r="A269" s="162"/>
      <c r="B269" s="123"/>
      <c r="C269" s="123"/>
      <c r="E269" s="123"/>
      <c r="F269" s="123"/>
      <c r="G269" s="165"/>
    </row>
    <row r="270" spans="1:7" x14ac:dyDescent="0.55000000000000004">
      <c r="A270" s="162"/>
      <c r="B270" s="123"/>
      <c r="C270" s="123"/>
      <c r="E270" s="123"/>
      <c r="F270" s="123"/>
      <c r="G270" s="165"/>
    </row>
    <row r="271" spans="1:7" x14ac:dyDescent="0.55000000000000004">
      <c r="A271" s="162"/>
      <c r="B271" s="123"/>
      <c r="C271" s="123"/>
      <c r="E271" s="123"/>
      <c r="F271" s="123"/>
      <c r="G271" s="165"/>
    </row>
    <row r="272" spans="1:7" x14ac:dyDescent="0.55000000000000004">
      <c r="A272" s="162"/>
      <c r="B272" s="123"/>
      <c r="C272" s="123"/>
      <c r="E272" s="123"/>
      <c r="F272" s="123"/>
      <c r="G272" s="165"/>
    </row>
    <row r="273" spans="1:7" x14ac:dyDescent="0.55000000000000004">
      <c r="A273" s="162"/>
      <c r="B273" s="123"/>
      <c r="C273" s="123"/>
      <c r="E273" s="123"/>
      <c r="F273" s="123"/>
      <c r="G273" s="165"/>
    </row>
    <row r="274" spans="1:7" x14ac:dyDescent="0.55000000000000004">
      <c r="A274" s="162"/>
      <c r="B274" s="123"/>
      <c r="C274" s="123"/>
      <c r="E274" s="123"/>
      <c r="F274" s="123"/>
      <c r="G274" s="165"/>
    </row>
    <row r="275" spans="1:7" x14ac:dyDescent="0.55000000000000004">
      <c r="A275" s="162"/>
      <c r="B275" s="123"/>
      <c r="C275" s="123"/>
      <c r="E275" s="123"/>
      <c r="F275" s="123"/>
      <c r="G275" s="165"/>
    </row>
    <row r="276" spans="1:7" x14ac:dyDescent="0.55000000000000004">
      <c r="A276" s="162"/>
      <c r="B276" s="123"/>
      <c r="C276" s="123"/>
      <c r="E276" s="123"/>
      <c r="F276" s="123"/>
      <c r="G276" s="165"/>
    </row>
    <row r="277" spans="1:7" x14ac:dyDescent="0.55000000000000004">
      <c r="A277" s="162"/>
      <c r="B277" s="123"/>
      <c r="C277" s="123"/>
      <c r="E277" s="123"/>
      <c r="F277" s="123"/>
      <c r="G277" s="165"/>
    </row>
    <row r="278" spans="1:7" x14ac:dyDescent="0.55000000000000004">
      <c r="A278" s="162"/>
      <c r="B278" s="123"/>
      <c r="C278" s="123"/>
      <c r="E278" s="123"/>
      <c r="F278" s="123"/>
      <c r="G278" s="165"/>
    </row>
    <row r="279" spans="1:7" x14ac:dyDescent="0.55000000000000004">
      <c r="A279" s="162"/>
      <c r="B279" s="123"/>
      <c r="C279" s="123"/>
      <c r="E279" s="123"/>
      <c r="F279" s="123"/>
      <c r="G279" s="165"/>
    </row>
    <row r="280" spans="1:7" x14ac:dyDescent="0.55000000000000004">
      <c r="A280" s="162"/>
      <c r="B280" s="123"/>
      <c r="C280" s="123"/>
      <c r="E280" s="123"/>
      <c r="F280" s="123"/>
      <c r="G280" s="165"/>
    </row>
    <row r="281" spans="1:7" x14ac:dyDescent="0.55000000000000004">
      <c r="A281" s="162"/>
      <c r="B281" s="123"/>
      <c r="C281" s="123"/>
      <c r="E281" s="123"/>
      <c r="F281" s="123"/>
      <c r="G281" s="165"/>
    </row>
    <row r="282" spans="1:7" x14ac:dyDescent="0.55000000000000004">
      <c r="A282" s="162"/>
      <c r="B282" s="123"/>
      <c r="C282" s="123"/>
      <c r="E282" s="123"/>
      <c r="F282" s="123"/>
      <c r="G282" s="165"/>
    </row>
  </sheetData>
  <mergeCells count="179">
    <mergeCell ref="B177:C177"/>
    <mergeCell ref="B178:C178"/>
    <mergeCell ref="B179:C179"/>
    <mergeCell ref="B180:C180"/>
    <mergeCell ref="B181:C181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39:C139"/>
    <mergeCell ref="B141:C141"/>
    <mergeCell ref="B143:C143"/>
    <mergeCell ref="B144:C144"/>
    <mergeCell ref="B145:C145"/>
    <mergeCell ref="B146:C146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A56:G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G1"/>
    <mergeCell ref="A2:G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2022-03-09T07:02:05Z</dcterms:created>
  <dcterms:modified xsi:type="dcterms:W3CDTF">2022-03-09T07:02:14Z</dcterms:modified>
</cp:coreProperties>
</file>