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2\"/>
    </mc:Choice>
  </mc:AlternateContent>
  <bookViews>
    <workbookView xWindow="0" yWindow="0" windowWidth="24000" windowHeight="9420"/>
  </bookViews>
  <sheets>
    <sheet name="2.1.1" sheetId="1" r:id="rId1"/>
    <sheet name="รายละเอียด 2.1.1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1" hidden="1">'รายละเอียด 2.1.1'!$A$4:$AP$793</definedName>
    <definedName name="REF_CURR_LANG">#REF!</definedName>
    <definedName name="REF_UNIV">#REF!</definedName>
    <definedName name="rr">#REF!</definedName>
    <definedName name="คณะ">[4]Name!$A$2:$A$12</definedName>
    <definedName name="โครงการ">[4]Name!$A$16:$A$17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4" i="2" l="1"/>
  <c r="D48" i="1" s="1"/>
  <c r="F48" i="1" s="1"/>
  <c r="E893" i="2"/>
  <c r="G893" i="2" s="1"/>
  <c r="G892" i="2"/>
  <c r="F891" i="2"/>
  <c r="G891" i="2" s="1"/>
  <c r="F890" i="2"/>
  <c r="F896" i="2" s="1"/>
  <c r="E890" i="2"/>
  <c r="D44" i="1" s="1"/>
  <c r="G888" i="2"/>
  <c r="G887" i="2"/>
  <c r="E877" i="2"/>
  <c r="E876" i="2"/>
  <c r="E875" i="2"/>
  <c r="E873" i="2"/>
  <c r="E871" i="2"/>
  <c r="E870" i="2"/>
  <c r="E869" i="2"/>
  <c r="E868" i="2"/>
  <c r="E867" i="2"/>
  <c r="E866" i="2"/>
  <c r="E865" i="2"/>
  <c r="E864" i="2"/>
  <c r="E860" i="2"/>
  <c r="E858" i="2"/>
  <c r="E855" i="2"/>
  <c r="E853" i="2"/>
  <c r="E852" i="2"/>
  <c r="E851" i="2"/>
  <c r="E850" i="2"/>
  <c r="E846" i="2"/>
  <c r="E845" i="2"/>
  <c r="E844" i="2"/>
  <c r="E842" i="2"/>
  <c r="E838" i="2"/>
  <c r="E837" i="2"/>
  <c r="E836" i="2"/>
  <c r="E834" i="2"/>
  <c r="E833" i="2"/>
  <c r="E829" i="2"/>
  <c r="E828" i="2"/>
  <c r="E826" i="2"/>
  <c r="E825" i="2"/>
  <c r="E824" i="2"/>
  <c r="E823" i="2"/>
  <c r="E818" i="2"/>
  <c r="E817" i="2"/>
  <c r="E816" i="2"/>
  <c r="E815" i="2"/>
  <c r="E814" i="2"/>
  <c r="E811" i="2"/>
  <c r="E810" i="2"/>
  <c r="E809" i="2"/>
  <c r="E808" i="2"/>
  <c r="E807" i="2"/>
  <c r="E804" i="2"/>
  <c r="E803" i="2"/>
  <c r="E802" i="2"/>
  <c r="E801" i="2"/>
  <c r="E800" i="2"/>
  <c r="E799" i="2"/>
  <c r="E797" i="2"/>
  <c r="E796" i="2"/>
  <c r="E795" i="2"/>
  <c r="E788" i="2"/>
  <c r="E787" i="2"/>
  <c r="E777" i="2"/>
  <c r="E776" i="2"/>
  <c r="E775" i="2"/>
  <c r="E769" i="2"/>
  <c r="E768" i="2"/>
  <c r="E761" i="2"/>
  <c r="E748" i="2"/>
  <c r="E733" i="2"/>
  <c r="E732" i="2"/>
  <c r="E731" i="2"/>
  <c r="E730" i="2"/>
  <c r="E729" i="2"/>
  <c r="E728" i="2"/>
  <c r="E727" i="2"/>
  <c r="E726" i="2"/>
  <c r="E725" i="2"/>
  <c r="E724" i="2"/>
  <c r="E722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75" i="2"/>
  <c r="E673" i="2"/>
  <c r="E672" i="2"/>
  <c r="E671" i="2"/>
  <c r="E670" i="2"/>
  <c r="E669" i="2"/>
  <c r="E668" i="2"/>
  <c r="E664" i="2"/>
  <c r="E663" i="2"/>
  <c r="E662" i="2"/>
  <c r="E661" i="2"/>
  <c r="E660" i="2"/>
  <c r="E659" i="2"/>
  <c r="E657" i="2"/>
  <c r="E656" i="2"/>
  <c r="E655" i="2"/>
  <c r="E654" i="2"/>
  <c r="E653" i="2"/>
  <c r="E652" i="2"/>
  <c r="E651" i="2"/>
  <c r="E650" i="2"/>
  <c r="E646" i="2"/>
  <c r="E645" i="2"/>
  <c r="E644" i="2"/>
  <c r="E643" i="2"/>
  <c r="E639" i="2"/>
  <c r="E636" i="2"/>
  <c r="E635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5" i="2"/>
  <c r="E604" i="2"/>
  <c r="E596" i="2"/>
  <c r="E595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14" i="2"/>
  <c r="E513" i="2"/>
  <c r="E512" i="2"/>
  <c r="E511" i="2"/>
  <c r="E509" i="2"/>
  <c r="E506" i="2"/>
  <c r="E505" i="2"/>
  <c r="E504" i="2"/>
  <c r="E503" i="2"/>
  <c r="E502" i="2"/>
  <c r="E501" i="2"/>
  <c r="E486" i="2"/>
  <c r="E476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7" i="2"/>
  <c r="E446" i="2"/>
  <c r="E445" i="2"/>
  <c r="E444" i="2"/>
  <c r="E443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84" i="2"/>
  <c r="E383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3" i="2"/>
  <c r="E351" i="2"/>
  <c r="E343" i="2"/>
  <c r="E342" i="2"/>
  <c r="E341" i="2"/>
  <c r="E340" i="2"/>
  <c r="E339" i="2"/>
  <c r="E338" i="2"/>
  <c r="E335" i="2"/>
  <c r="E334" i="2"/>
  <c r="E333" i="2"/>
  <c r="E332" i="2"/>
  <c r="E331" i="2"/>
  <c r="E330" i="2"/>
  <c r="E329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79" i="2"/>
  <c r="E268" i="2"/>
  <c r="E265" i="2"/>
  <c r="E260" i="2"/>
  <c r="E259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5" i="2"/>
  <c r="E233" i="2"/>
  <c r="E231" i="2"/>
  <c r="E230" i="2"/>
  <c r="E229" i="2"/>
  <c r="E18" i="2"/>
  <c r="E17" i="2"/>
  <c r="E16" i="2"/>
  <c r="E15" i="2"/>
  <c r="E14" i="2"/>
  <c r="E13" i="2"/>
  <c r="E12" i="2"/>
  <c r="E11" i="2"/>
  <c r="E10" i="2"/>
  <c r="E9" i="2"/>
  <c r="E8" i="2"/>
  <c r="E7" i="2"/>
  <c r="K77" i="1"/>
  <c r="K76" i="1"/>
  <c r="D76" i="1"/>
  <c r="K75" i="1"/>
  <c r="K74" i="1"/>
  <c r="K73" i="1"/>
  <c r="D73" i="1"/>
  <c r="K72" i="1"/>
  <c r="K71" i="1"/>
  <c r="D71" i="1"/>
  <c r="K70" i="1"/>
  <c r="K69" i="1"/>
  <c r="D69" i="1"/>
  <c r="K67" i="1"/>
  <c r="K66" i="1"/>
  <c r="K65" i="1"/>
  <c r="D65" i="1"/>
  <c r="K64" i="1"/>
  <c r="K63" i="1"/>
  <c r="D63" i="1"/>
  <c r="K62" i="1"/>
  <c r="D62" i="1"/>
  <c r="T53" i="1"/>
  <c r="E50" i="1"/>
  <c r="E49" i="1"/>
  <c r="D47" i="1"/>
  <c r="F47" i="1" s="1"/>
  <c r="F46" i="1"/>
  <c r="D46" i="1"/>
  <c r="F45" i="1"/>
  <c r="E45" i="1"/>
  <c r="D45" i="1"/>
  <c r="E44" i="1"/>
  <c r="F42" i="1"/>
  <c r="E42" i="1"/>
  <c r="D42" i="1"/>
  <c r="E41" i="1"/>
  <c r="D41" i="1"/>
  <c r="D49" i="1" s="1"/>
  <c r="F49" i="1" s="1"/>
  <c r="R33" i="1"/>
  <c r="S33" i="1" s="1"/>
  <c r="T33" i="1" s="1"/>
  <c r="S32" i="1"/>
  <c r="T32" i="1" s="1"/>
  <c r="R32" i="1"/>
  <c r="Q31" i="1"/>
  <c r="K68" i="1" s="1"/>
  <c r="M31" i="1"/>
  <c r="K31" i="1"/>
  <c r="I31" i="1"/>
  <c r="H31" i="1"/>
  <c r="G31" i="1"/>
  <c r="F31" i="1"/>
  <c r="E31" i="1"/>
  <c r="Q30" i="1"/>
  <c r="I30" i="1"/>
  <c r="O30" i="1" s="1"/>
  <c r="O29" i="1"/>
  <c r="P29" i="1" s="1"/>
  <c r="N29" i="1"/>
  <c r="M29" i="1"/>
  <c r="L29" i="1"/>
  <c r="K29" i="1"/>
  <c r="J29" i="1"/>
  <c r="O28" i="1"/>
  <c r="N28" i="1"/>
  <c r="M28" i="1"/>
  <c r="L28" i="1"/>
  <c r="P28" i="1" s="1"/>
  <c r="K28" i="1"/>
  <c r="J28" i="1"/>
  <c r="J27" i="1" s="1"/>
  <c r="Q27" i="1"/>
  <c r="O27" i="1"/>
  <c r="M27" i="1"/>
  <c r="L27" i="1"/>
  <c r="I27" i="1"/>
  <c r="H27" i="1"/>
  <c r="N27" i="1" s="1"/>
  <c r="G27" i="1"/>
  <c r="F27" i="1"/>
  <c r="E27" i="1"/>
  <c r="K27" i="1" s="1"/>
  <c r="P27" i="1" s="1"/>
  <c r="R27" i="1" s="1"/>
  <c r="S27" i="1" s="1"/>
  <c r="T27" i="1" s="1"/>
  <c r="O26" i="1"/>
  <c r="N26" i="1"/>
  <c r="M26" i="1"/>
  <c r="L26" i="1"/>
  <c r="K26" i="1"/>
  <c r="P26" i="1" s="1"/>
  <c r="J26" i="1"/>
  <c r="O25" i="1"/>
  <c r="N25" i="1"/>
  <c r="M25" i="1"/>
  <c r="P25" i="1" s="1"/>
  <c r="L25" i="1"/>
  <c r="K25" i="1"/>
  <c r="J25" i="1"/>
  <c r="D66" i="1" s="1"/>
  <c r="O24" i="1"/>
  <c r="P24" i="1" s="1"/>
  <c r="N24" i="1"/>
  <c r="M24" i="1"/>
  <c r="L24" i="1"/>
  <c r="K24" i="1"/>
  <c r="J24" i="1"/>
  <c r="O23" i="1"/>
  <c r="N23" i="1"/>
  <c r="M23" i="1"/>
  <c r="L23" i="1"/>
  <c r="P23" i="1" s="1"/>
  <c r="R23" i="1" s="1"/>
  <c r="S23" i="1" s="1"/>
  <c r="T23" i="1" s="1"/>
  <c r="K23" i="1"/>
  <c r="J23" i="1"/>
  <c r="J22" i="1" s="1"/>
  <c r="Q22" i="1"/>
  <c r="O22" i="1"/>
  <c r="M22" i="1"/>
  <c r="L22" i="1"/>
  <c r="I22" i="1"/>
  <c r="H22" i="1"/>
  <c r="N22" i="1" s="1"/>
  <c r="G22" i="1"/>
  <c r="F22" i="1"/>
  <c r="E22" i="1"/>
  <c r="K22" i="1" s="1"/>
  <c r="P21" i="1"/>
  <c r="O21" i="1"/>
  <c r="N21" i="1"/>
  <c r="M21" i="1"/>
  <c r="L21" i="1"/>
  <c r="K21" i="1"/>
  <c r="J21" i="1"/>
  <c r="O20" i="1"/>
  <c r="P20" i="1" s="1"/>
  <c r="N20" i="1"/>
  <c r="M20" i="1"/>
  <c r="L20" i="1"/>
  <c r="K20" i="1"/>
  <c r="J20" i="1"/>
  <c r="O19" i="1"/>
  <c r="N19" i="1"/>
  <c r="M19" i="1"/>
  <c r="L19" i="1"/>
  <c r="K19" i="1"/>
  <c r="P19" i="1" s="1"/>
  <c r="J19" i="1"/>
  <c r="O18" i="1"/>
  <c r="N18" i="1"/>
  <c r="M18" i="1"/>
  <c r="P18" i="1" s="1"/>
  <c r="L18" i="1"/>
  <c r="K18" i="1"/>
  <c r="J18" i="1"/>
  <c r="O17" i="1"/>
  <c r="L17" i="1"/>
  <c r="I17" i="1"/>
  <c r="H17" i="1"/>
  <c r="N17" i="1" s="1"/>
  <c r="G17" i="1"/>
  <c r="M17" i="1" s="1"/>
  <c r="F17" i="1"/>
  <c r="E17" i="1"/>
  <c r="K17" i="1" s="1"/>
  <c r="O16" i="1"/>
  <c r="O31" i="1" s="1"/>
  <c r="N16" i="1"/>
  <c r="N31" i="1" s="1"/>
  <c r="M16" i="1"/>
  <c r="L16" i="1"/>
  <c r="L31" i="1" s="1"/>
  <c r="K16" i="1"/>
  <c r="P16" i="1" s="1"/>
  <c r="J16" i="1"/>
  <c r="J31" i="1" s="1"/>
  <c r="D68" i="1" s="1"/>
  <c r="P15" i="1"/>
  <c r="R15" i="1" s="1"/>
  <c r="S15" i="1" s="1"/>
  <c r="T15" i="1" s="1"/>
  <c r="O15" i="1"/>
  <c r="N15" i="1"/>
  <c r="M15" i="1"/>
  <c r="L15" i="1"/>
  <c r="K15" i="1"/>
  <c r="J15" i="1"/>
  <c r="O14" i="1"/>
  <c r="N14" i="1"/>
  <c r="M14" i="1"/>
  <c r="L14" i="1"/>
  <c r="K14" i="1"/>
  <c r="P14" i="1" s="1"/>
  <c r="J14" i="1"/>
  <c r="D75" i="1" s="1"/>
  <c r="O13" i="1"/>
  <c r="N13" i="1"/>
  <c r="M13" i="1"/>
  <c r="L13" i="1"/>
  <c r="P13" i="1" s="1"/>
  <c r="K13" i="1"/>
  <c r="J13" i="1"/>
  <c r="D74" i="1" s="1"/>
  <c r="O12" i="1"/>
  <c r="N12" i="1"/>
  <c r="M12" i="1"/>
  <c r="L12" i="1"/>
  <c r="K12" i="1"/>
  <c r="P12" i="1" s="1"/>
  <c r="J12" i="1"/>
  <c r="D72" i="1" s="1"/>
  <c r="P11" i="1"/>
  <c r="I69" i="1" s="1"/>
  <c r="M69" i="1" s="1"/>
  <c r="O11" i="1"/>
  <c r="N11" i="1"/>
  <c r="M11" i="1"/>
  <c r="L11" i="1"/>
  <c r="K11" i="1"/>
  <c r="J11" i="1"/>
  <c r="O10" i="1"/>
  <c r="N10" i="1"/>
  <c r="M10" i="1"/>
  <c r="L10" i="1"/>
  <c r="K10" i="1"/>
  <c r="P10" i="1" s="1"/>
  <c r="J10" i="1"/>
  <c r="D67" i="1" s="1"/>
  <c r="O9" i="1"/>
  <c r="N9" i="1"/>
  <c r="M9" i="1"/>
  <c r="L9" i="1"/>
  <c r="P9" i="1" s="1"/>
  <c r="K9" i="1"/>
  <c r="J9" i="1"/>
  <c r="O8" i="1"/>
  <c r="N8" i="1"/>
  <c r="M8" i="1"/>
  <c r="L8" i="1"/>
  <c r="K8" i="1"/>
  <c r="P8" i="1" s="1"/>
  <c r="J8" i="1"/>
  <c r="P7" i="1"/>
  <c r="R7" i="1" s="1"/>
  <c r="S7" i="1" s="1"/>
  <c r="T7" i="1" s="1"/>
  <c r="O7" i="1"/>
  <c r="N7" i="1"/>
  <c r="M7" i="1"/>
  <c r="L7" i="1"/>
  <c r="K7" i="1"/>
  <c r="J7" i="1"/>
  <c r="Q6" i="1"/>
  <c r="Q34" i="1" s="1"/>
  <c r="L6" i="1"/>
  <c r="L34" i="1" s="1"/>
  <c r="I6" i="1"/>
  <c r="I34" i="1" s="1"/>
  <c r="F6" i="1"/>
  <c r="F30" i="1" s="1"/>
  <c r="L30" i="1" s="1"/>
  <c r="I65" i="1" l="1"/>
  <c r="M65" i="1" s="1"/>
  <c r="R9" i="1"/>
  <c r="S9" i="1" s="1"/>
  <c r="T9" i="1" s="1"/>
  <c r="P17" i="1"/>
  <c r="P22" i="1"/>
  <c r="R22" i="1" s="1"/>
  <c r="S22" i="1" s="1"/>
  <c r="T22" i="1" s="1"/>
  <c r="I66" i="1"/>
  <c r="M66" i="1" s="1"/>
  <c r="R25" i="1"/>
  <c r="S25" i="1" s="1"/>
  <c r="T25" i="1" s="1"/>
  <c r="D50" i="1"/>
  <c r="F50" i="1" s="1"/>
  <c r="F44" i="1"/>
  <c r="I64" i="1"/>
  <c r="M64" i="1" s="1"/>
  <c r="R8" i="1"/>
  <c r="S8" i="1" s="1"/>
  <c r="T8" i="1" s="1"/>
  <c r="I74" i="1"/>
  <c r="M74" i="1" s="1"/>
  <c r="R13" i="1"/>
  <c r="S13" i="1" s="1"/>
  <c r="T13" i="1" s="1"/>
  <c r="R14" i="1"/>
  <c r="S14" i="1" s="1"/>
  <c r="T14" i="1" s="1"/>
  <c r="I75" i="1"/>
  <c r="M75" i="1" s="1"/>
  <c r="D78" i="1"/>
  <c r="K78" i="1"/>
  <c r="I72" i="1"/>
  <c r="M72" i="1" s="1"/>
  <c r="R12" i="1"/>
  <c r="S12" i="1" s="1"/>
  <c r="T12" i="1" s="1"/>
  <c r="P31" i="1"/>
  <c r="R16" i="1"/>
  <c r="S16" i="1" s="1"/>
  <c r="T16" i="1" s="1"/>
  <c r="I63" i="1"/>
  <c r="M63" i="1" s="1"/>
  <c r="R24" i="1"/>
  <c r="S24" i="1" s="1"/>
  <c r="T24" i="1" s="1"/>
  <c r="R26" i="1"/>
  <c r="S26" i="1" s="1"/>
  <c r="T26" i="1" s="1"/>
  <c r="I73" i="1"/>
  <c r="M73" i="1" s="1"/>
  <c r="R28" i="1"/>
  <c r="S28" i="1" s="1"/>
  <c r="T28" i="1" s="1"/>
  <c r="I70" i="1"/>
  <c r="M70" i="1" s="1"/>
  <c r="R10" i="1"/>
  <c r="S10" i="1" s="1"/>
  <c r="T10" i="1" s="1"/>
  <c r="I67" i="1"/>
  <c r="M67" i="1" s="1"/>
  <c r="I71" i="1"/>
  <c r="M71" i="1" s="1"/>
  <c r="R29" i="1"/>
  <c r="S29" i="1" s="1"/>
  <c r="T29" i="1" s="1"/>
  <c r="G894" i="2"/>
  <c r="E6" i="1"/>
  <c r="G890" i="2"/>
  <c r="E895" i="2"/>
  <c r="J17" i="1"/>
  <c r="D77" i="1" s="1"/>
  <c r="F895" i="2"/>
  <c r="G6" i="1"/>
  <c r="O6" i="1"/>
  <c r="O34" i="1" s="1"/>
  <c r="F34" i="1"/>
  <c r="D64" i="1"/>
  <c r="D70" i="1"/>
  <c r="H6" i="1"/>
  <c r="F41" i="1"/>
  <c r="I62" i="1"/>
  <c r="I76" i="1"/>
  <c r="M76" i="1" s="1"/>
  <c r="E896" i="2"/>
  <c r="G896" i="2" s="1"/>
  <c r="R11" i="1"/>
  <c r="S11" i="1" s="1"/>
  <c r="T11" i="1" s="1"/>
  <c r="G30" i="1" l="1"/>
  <c r="M30" i="1" s="1"/>
  <c r="G34" i="1"/>
  <c r="M6" i="1"/>
  <c r="M34" i="1" s="1"/>
  <c r="M62" i="1"/>
  <c r="I68" i="1"/>
  <c r="M68" i="1" s="1"/>
  <c r="R31" i="1"/>
  <c r="S31" i="1" s="1"/>
  <c r="T31" i="1" s="1"/>
  <c r="I77" i="1"/>
  <c r="M77" i="1" s="1"/>
  <c r="R17" i="1"/>
  <c r="S17" i="1" s="1"/>
  <c r="T17" i="1" s="1"/>
  <c r="G895" i="2"/>
  <c r="H34" i="1"/>
  <c r="H30" i="1"/>
  <c r="N30" i="1" s="1"/>
  <c r="N6" i="1"/>
  <c r="N34" i="1" s="1"/>
  <c r="E30" i="1"/>
  <c r="K30" i="1" s="1"/>
  <c r="K6" i="1"/>
  <c r="E34" i="1"/>
  <c r="J6" i="1"/>
  <c r="P30" i="1" l="1"/>
  <c r="R30" i="1" s="1"/>
  <c r="S30" i="1" s="1"/>
  <c r="T30" i="1" s="1"/>
  <c r="K34" i="1"/>
  <c r="P6" i="1"/>
  <c r="I78" i="1"/>
  <c r="M78" i="1" s="1"/>
  <c r="J34" i="1"/>
  <c r="J30" i="1"/>
  <c r="R6" i="1" l="1"/>
  <c r="S6" i="1" s="1"/>
  <c r="T6" i="1" s="1"/>
  <c r="P34" i="1"/>
  <c r="R34" i="1" s="1"/>
  <c r="S34" i="1" s="1"/>
  <c r="T34" i="1" s="1"/>
</calcChain>
</file>

<file path=xl/sharedStrings.xml><?xml version="1.0" encoding="utf-8"?>
<sst xmlns="http://schemas.openxmlformats.org/spreadsheetml/2006/main" count="5705" uniqueCount="2103">
  <si>
    <t>ตัวชี้วัด</t>
  </si>
  <si>
    <t xml:space="preserve">2.1.1 ร้อยละของผลงานวิชาการ วิจัยหรืองานสร้างสรรค์ที่ตีพิมพ์ เผยแพร่ในระดับชาติหรือนานาชาติต่ออาจารย์ประจำและนักวิจัย </t>
  </si>
  <si>
    <t>ผลการดำเนินงาน</t>
  </si>
  <si>
    <t>หน่วยงานเจ้าภาพ</t>
  </si>
  <si>
    <t>สถาบันวิจัยและพัฒนา</t>
  </si>
  <si>
    <t>รอบ 8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</si>
  <si>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</si>
  <si>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</si>
  <si>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</si>
  <si>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</si>
  <si>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</si>
  <si>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</si>
  <si>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</si>
  <si>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r>
      <t xml:space="preserve">จำนวนงานวิจัยที่ตีพิมพ์ เผยแพร่ จำแนกตามระดับคุณภาพ </t>
    </r>
    <r>
      <rPr>
        <b/>
        <sz val="16"/>
        <color rgb="FFFF0000"/>
        <rFont val="TH SarabunPSK"/>
        <family val="2"/>
      </rPr>
      <t>(1)</t>
    </r>
  </si>
  <si>
    <r>
      <t>ผลรวมถ่วงน้ำหนักงานวิจัยหรืองานสร้างสรรค์ที่ตีพิมพ์หรือเผยแพร่</t>
    </r>
    <r>
      <rPr>
        <b/>
        <sz val="16"/>
        <color rgb="FFFF0000"/>
        <rFont val="TH SarabunPSK"/>
        <family val="2"/>
      </rPr>
      <t xml:space="preserve"> (2)</t>
    </r>
  </si>
  <si>
    <r>
      <t xml:space="preserve">จำนวนอาจารย์ประจำและนักวิจัยประจำทั้งหมด
(นับรวมลาศึกษาต่อ) </t>
    </r>
    <r>
      <rPr>
        <b/>
        <sz val="16"/>
        <color rgb="FFFF0000"/>
        <rFont val="TH SarabunPSK"/>
        <family val="2"/>
      </rPr>
      <t>(3)</t>
    </r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</si>
  <si>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</si>
  <si>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</si>
  <si>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</si>
  <si>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</si>
  <si>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</si>
  <si>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รวม</t>
  </si>
  <si>
    <t>1. กลุ่มมนุษยศาสตร์และสังคมศาสตร์</t>
  </si>
  <si>
    <t>ช่วงปรับเกณฑ์การให้คะแนน</t>
  </si>
  <si>
    <t>1) คณะครุศาสตร์</t>
  </si>
  <si>
    <t>ยืนยันตามวิจัย</t>
  </si>
  <si>
    <t>คะแนน 1</t>
  </si>
  <si>
    <t>คะแนน 2</t>
  </si>
  <si>
    <t>คะแนน 3</t>
  </si>
  <si>
    <t>คะแนน 4</t>
  </si>
  <si>
    <t>คะแนน 5</t>
  </si>
  <si>
    <t>2) คณะมนุษยศาสตร์และสังคมศาสตร์</t>
  </si>
  <si>
    <t>3) คณะวิทยาการจัดการ</t>
  </si>
  <si>
    <t>4) คณะศิลปกรรมศาสตร์</t>
  </si>
  <si>
    <t>5)  วิทยาลัยนวัตกรรมและการจัดการ</t>
  </si>
  <si>
    <t>6) วิทยาลัยโลจิสติกส์และซัพพลายเชน</t>
  </si>
  <si>
    <t>7) วิทยาลัยการเมืองและการปกครอง</t>
  </si>
  <si>
    <t>8) วิทยาลัยการจัดการอุตสาหกรรมบริการ</t>
  </si>
  <si>
    <t>9) วิทยาลัยนิเทศศาสตร์</t>
  </si>
  <si>
    <t>10) บัณฑิตวิทยาลัย (กลุ่มมนุษยศาสตร์ฯ)</t>
  </si>
  <si>
    <t>11) ศูนย์การศึกษาจังหวัดอุดรธานี</t>
  </si>
  <si>
    <t>11.1) ศูนย์การศึกษาจังหวัดอุดรธานี</t>
  </si>
  <si>
    <t>11.2) คณะมนุษยศาสตร์และสังคมศาสตร์</t>
  </si>
  <si>
    <t>11.3) วิทยาลัยนวัตกรรมและการจัดการ</t>
  </si>
  <si>
    <t>11.4) วิทยาลัยโลจิสติกส์และซัพพลายเชน</t>
  </si>
  <si>
    <t>2. กลุ่มสาขาวิชาวิทยาศาสตร์และเทคโนโลยี</t>
  </si>
  <si>
    <t>12) บัณฑิตวิทยาลัย (กลุ่มวิทยาศาสตร์ฯ)</t>
  </si>
  <si>
    <t>13) คณะวิทยาศาสตร์และเทคโนโลยี</t>
  </si>
  <si>
    <t>14) คณะเทคโนโลยีอุตสาหกรรม</t>
  </si>
  <si>
    <t xml:space="preserve">  15) วิทยาลัยสถาปัตยกรรมศาสตร์</t>
  </si>
  <si>
    <t>3. กลุ่มวิทยาศาสตร์สุขภาพ</t>
  </si>
  <si>
    <t>16) วิทยาลัยพยาบาลและสุขภาพ</t>
  </si>
  <si>
    <t>17) วิทยาลัยสหเวชศาสตร์</t>
  </si>
  <si>
    <t xml:space="preserve">   9) บัณฑิตวิทยาลัย</t>
  </si>
  <si>
    <t>27) สถาบันส่งเสริมและพัฒนาสุขภาพสังคมสูงวัย</t>
  </si>
  <si>
    <t>28) โรงเรียนสาธิต</t>
  </si>
  <si>
    <t>ระดับมหาวิทยาลัย</t>
  </si>
  <si>
    <t>สรุปจำนวน</t>
  </si>
  <si>
    <t>ประเภทผลงาน</t>
  </si>
  <si>
    <t>ระดับการตีพิมพ์/เผยแพร่</t>
  </si>
  <si>
    <t>ชาติ</t>
  </si>
  <si>
    <t>นานาชาติ</t>
  </si>
  <si>
    <t>1)ผลงานวิจัยที่ตีพิมพ์ในวารสารฯ(Journal)</t>
  </si>
  <si>
    <t xml:space="preserve"> 1.1 งานวิจัย</t>
  </si>
  <si>
    <t xml:space="preserve"> 1.2 งานสร้างสรรค์ </t>
  </si>
  <si>
    <t>2)ผลงานที่เผยแพร่ในที่ประชุม(Proceedings)</t>
  </si>
  <si>
    <t xml:space="preserve"> 2.1 งานวิจัย</t>
  </si>
  <si>
    <t xml:space="preserve"> 2.2 งานสร้างสรรค์ </t>
  </si>
  <si>
    <t>3) ผลงานวิจัยที่ได้รับการจดสิทธิบัตร/อนุสิทธิบัตร</t>
  </si>
  <si>
    <t>4) ผลงานทางวิชาการ</t>
  </si>
  <si>
    <t>5) งานที่หน่วยงานหรือองค์กรระดับชาติว่าจ้างให้ดำเนินการ</t>
  </si>
  <si>
    <t>รวมผลงาน ลำดับที่ 1-2</t>
  </si>
  <si>
    <t>รวมผลงานทุกประเภท</t>
  </si>
  <si>
    <t>ตัวชี้วัดระดับเจ้าภาพ</t>
  </si>
  <si>
    <t xml:space="preserve">2.1.1 (S)  ระดับความสำเร็จของการดำเนินการตามแนวทางตามตัวชี้วัด ร้อยละของผลงานวิชาการ วิจัยหรืองานสร้างสรรค์ที่ตีพิมพ์ เผยแพร่ในระดับชาติหรือนานาชาติต่ออาจารย์ประจำและนักวิจัย </t>
  </si>
  <si>
    <t>คะแนน</t>
  </si>
  <si>
    <t>ครุศาสตร์</t>
  </si>
  <si>
    <t>จำนวนงานวิจัยที่ตีพิมพ์ฯ</t>
  </si>
  <si>
    <t>ผลรวมถ่วงน้ำหนักคุณภาพ</t>
  </si>
  <si>
    <t>จำนวนอาจารย์ประจำ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</si>
  <si>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</si>
  <si>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</si>
  <si>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</si>
  <si>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</si>
  <si>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</si>
  <si>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</si>
  <si>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</si>
  <si>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</si>
  <si>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</si>
  <si>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</si>
  <si>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</si>
  <si>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</si>
  <si>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</si>
  <si>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</si>
  <si>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</si>
  <si>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</si>
  <si>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</si>
  <si>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มหาวิทยาลัย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</si>
  <si>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</si>
  <si>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</si>
  <si>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</si>
  <si>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</si>
  <si>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</si>
  <si>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</t>
  </si>
  <si>
    <t>วิทยาเขต นครปฐม</t>
  </si>
  <si>
    <t>ศูนย์จ. สุมทรสงคราม</t>
  </si>
  <si>
    <t>ศูนย์ จ. ระนอง</t>
  </si>
  <si>
    <t>ศูนย์ผู้สูงอายุ</t>
  </si>
  <si>
    <t>สาธิต</t>
  </si>
  <si>
    <t>รายละเอียดตัวชี้วัด</t>
  </si>
  <si>
    <t>น.ส.อนุธิดา แสงใส</t>
  </si>
  <si>
    <t>โทร. 02-160-1343 ต่อ 19</t>
  </si>
  <si>
    <t>ชื่องานวิจัย/งานสร้างสรรค์ที่ตีพิมพ์เผยแพร่/ผลงานทางวิชาการ/สิทธิบัตร/อนุสิทธิบัตร/โครงการวิจัยว่าจ้างให้ดำเนินการ</t>
  </si>
  <si>
    <t>ประเภทชิ้นงานและการเผยแพร่</t>
  </si>
  <si>
    <t>ค่าน้ำหนักงานวิจัยหรืองานสร้างสรรค์ที่ตีพิมพ์หรือเผยแพร่</t>
  </si>
  <si>
    <t>ฐานข้อมูล</t>
  </si>
  <si>
    <t>ชื่อวารสารที่ตีพิมพ์/แหล่งที่เผยแพร่/หน่วยงานประเมินตำแหน่งทางวิชาการ/หน่วยงานหรือองค์กรระดับชาติว่าจ้างให้ดำเนินการ</t>
  </si>
  <si>
    <t>วัน/เดือน/ปี ที่ตีพิมพ์</t>
  </si>
  <si>
    <t>ชื่อ-สุกล เจ้าของผลงาน</t>
  </si>
  <si>
    <t>สังกัด</t>
  </si>
  <si>
    <t>COMPETENCY DEVELOPMENT OF STUDENTS USING COGNITIVE COACHING</t>
  </si>
  <si>
    <t>6 บทความวิจัยหรือบทความวิชาการที่ตีพิมพ์ในวารสารวิชาการระดับนานาชาติ ตามประกาศ ก.พ.อ.</t>
  </si>
  <si>
    <t>SCOPUS - SJR Q4</t>
  </si>
  <si>
    <t>Turkish Journal of Physiotherapy and Rehabilitation volume 32 issue 3 หน้า 19144-19152</t>
  </si>
  <si>
    <t>กันยายน-ธันวาคม 2564</t>
  </si>
  <si>
    <t>ผู้ช่วยศาสตราจารย์สุพันธ์วดี ไวยรูป</t>
  </si>
  <si>
    <t>คณะครุศาสตร์</t>
  </si>
  <si>
    <t>The Development of Online Active Learning Management with Application for Pre-service Teachers</t>
  </si>
  <si>
    <t>International Journal of Information and Education Technology, Vol. 12, No. 1 หน้า 77-81</t>
  </si>
  <si>
    <t>มกราคม 2565</t>
  </si>
  <si>
    <t>ผู้ช่วยศาสตราจารย์ ดร.ทับทิมทอง กอบัวแก้ว
ผู้ช่วยศาสตราจารย์ ดร.อินทิรา รอบรู้
รองศาสตราจารย์ ดร.สมเกียรติ กอบัวแก้ว</t>
  </si>
  <si>
    <t>คณะครุศาสตร์
คณะเทคโนโลยีอุตสาหกรรม</t>
  </si>
  <si>
    <t>ผลของการใช Kahoot เปนเครื่องมือชวยวัดประเมินผลระหว่างเรียนในการจัดการเรียนรูแบบ 4E×2 ที่มีตอผลสัมฤทธิ์ทางการเรียนและความสามารถในการคิดวิเคราะห์</t>
  </si>
  <si>
    <t>4 บทความวิจัยหรือบทความวิชาการที่ตีพิมพ์ในฐานข้อมูล TCI กลุ่มที่ 2</t>
  </si>
  <si>
    <t>วารสารวิทยาศาสตร์และวิทยาศาสตร์ศึกษา ปีที่ 4 ฉบับที่ 2 หน้า 264-278</t>
  </si>
  <si>
    <t>กรกฎาคม-ธันวาคม 2564</t>
  </si>
  <si>
    <t>ผู้ช่วยศาสตราจารย์ ดร.เจษฎา ราษฎร์นิยม
ผู้ช่วยศาสตราจารย์ ดร.สุมาลี เทียนทองดี
ผู้ช่วยศาสตราจารย์กรกมล ชูช่วย</t>
  </si>
  <si>
    <t>การเปรียบเทียบผลสัมฤทธิ์ทางการเรียนในวิชาวิทยาศาสตร์และความสามารถในการคิดวิเคราะห์ ของนักเรียนชั้นมัธยมศึกษาปีที่ ๒ ที่ได้รับการจัดการเรียนรู้แบบ TSOI กับการจัดการเรียนรู้แบบสืบเสาะหาความรู้ ๕ ขั้น</t>
  </si>
  <si>
    <t>5 บทความวิจัยหรือบทความวิชาการที่ตีพิมพ์ในฐานข้อมูล TCI กลุ่มที่ 1</t>
  </si>
  <si>
    <t>วารสารอิเล็กทรอนิกส์การเรียนรู้ทางไกลเชิงนวัตกรรม ปีที่ 11 ฉบับที่ 2 หน้า 43-59</t>
  </si>
  <si>
    <t>ผู้ช่วยศาสตราจารย์ ดร. เจษฎา ราษฎร์นิยม
ผู้ช่วยศาสตราจารย์ ดร.อารยา ลี
ผู้ช่วยศาสตราจารย์ มนมนัส สุดสิ้น</t>
  </si>
  <si>
    <t>การเปรียบเทียบผลสัมฤทธิ์ทักษะการฟังภาษาอังกฤษเพื่อความเข้าใจ ของนักเรียนชั้นมัธยมศึกษาปีที่ 4 โรงเรียนสตรีนนทบุรี ระหว่างกลุ่มที่จัดการเรียนการสอน
แบบร่วมมือ และกลุ่มที่จัดการเรียนการสอนแบบปกติ</t>
  </si>
  <si>
    <t>วารสารสวนสุนันทาวิชาการและวิจัย มหาวิทยาลัยราชภัฏสวนสุนันทา ปีที่ 15 ฉบับที่ 2 หน้า 33-42</t>
  </si>
  <si>
    <t>อาจารย์ณัฐกฤตา ทองขัด</t>
  </si>
  <si>
    <t>การศึกษาสมรรถนะการสร้างนวัตกรรมการเรียนรู้ทางด้านการออกเสียงภาษาอังกฤษ
ของนักศึกษาครูสาขาวิชาภาษาอังกฤษตามแนวทางการจัดการเรียนรู้
แบบสร้างสรรค์เป็นฐานและการจัดการเรียนรู้แบบโครงงานเป็นฐาน</t>
  </si>
  <si>
    <t>Journal of Roi Kaensarn Academi ปีที่ 6 ฉบับ 11 หน้า 197-209</t>
  </si>
  <si>
    <t>พฤศจิกายน 2564</t>
  </si>
  <si>
    <t>ดร.ธีราภรณ์ พลายเล็ก</t>
  </si>
  <si>
    <t>การศึกษาสาเหตุที่ส่งผลต่อผลสัมฤทธิ์ทางการศึกษาในรายวิชาแคลคูลัส ของนักศึกษาสาขาวิชาคณิตศาสตร์ คณะครุศาสตร์</t>
  </si>
  <si>
    <t>วารสารวิจัยราชภัฏกรุงเก่า มหาวิทยาลัยราชภัฏพระนครศรีอยุธยา ปีที่ 8 ฉบับที่ 3 หน้า 21-28</t>
  </si>
  <si>
    <t>กันยายน - ธันวาคม 2564</t>
  </si>
  <si>
    <t>ผู้ช่วยศาสตราจารย์ ดร.ธนัชยศ จำปาหวาย
อาจารย์ช่อเอื้อง อุทิตะสาร
ดร.สุรนนท์ เย็นศิริ</t>
  </si>
  <si>
    <t>เงื่อนไขของเลขโดดในหลักของจำนวนเต็มบวกซึ่งหารด้วย ๗ ลงดัว</t>
  </si>
  <si>
    <t>วารสารคณิตศาสตร์ สมาคมคณิตศาสตร์แห่งประเทศไทย ในพระบรมราชูปถัมภ์ ฉบับที่ 705 หน้า 52-64</t>
  </si>
  <si>
    <t>ผู้ช่วยศาสตราจารย์ ดร.ธนัชยศ จำปาหวาย</t>
  </si>
  <si>
    <t>Strengthen the academic management mode of the application of new media technology in primary school art class</t>
  </si>
  <si>
    <t>2 บทความวิจัยหรือบทความวิชาการที่นำเสนอระดับนานาชาติ</t>
  </si>
  <si>
    <t>International conference on sciences and business management graduate 2021 วิทยาลัยโลจิสติกส์และซัพพลายเชน มหาวิทยาลัยราชภัฏสวนสุนันทา หน้า 1-6</t>
  </si>
  <si>
    <t>26 พฤศจิกายน 2564</t>
  </si>
  <si>
    <t>ผู้ช่วยศาสตราจารย์ ดร.สุทธิพงศ์ บุญผดุง</t>
  </si>
  <si>
    <t>การพัฒนาสมรรถนะของนักศึกษาครู แหงศตวรรษที่ 21
ตามแนวคิดของการศึกษาเพื่อการเปลี่ยนแปลงตัวเอง</t>
  </si>
  <si>
    <t>Journal of Education Rajabhat Maha Sarakham University Vol. 18 No. 3 หน้า 113-126</t>
  </si>
  <si>
    <t>ผู้ช่วยศาสตราจารย์ ดร.สุทธิพงศ์ บุญผดุง 
อาจารย์ ดร.พิณทิพา สืบแสง</t>
  </si>
  <si>
    <t>การพัฒนาแบบประเมินสมรรถนะวิชาชีพครูของนักศึกษาคณะครุศาสตร์
มหาวิทยาลัยราชภัฏสวนสุนันทา</t>
  </si>
  <si>
    <t>Journal of Roi Kaensarn Acadami ปี 7 ฉบับ 1 หน้า 138-148</t>
  </si>
  <si>
    <t>ผู้ช่วยศาสตราจารย์กรกมล ชูช่วย</t>
  </si>
  <si>
    <t>การพัฒนาสมรรถนะวิชาชีพครูโดยกระบวนการทดลองสอนของนักศึกษา ชั้นปที่ 3
คณะครุศาสตร มหาวิทยาลัยราชภัฏสวนสุนันทา</t>
  </si>
  <si>
    <t>วารสารการบริหารนิติบุคคลและนวัตกรรมท้องถิ่น ปี 7 ฉบับ 12 หน้า 335-348</t>
  </si>
  <si>
    <t>ธันวาคม 2564</t>
  </si>
  <si>
    <t>รองศาสตราจารย์ ดร.นันทิยา นอยจันทร์</t>
  </si>
  <si>
    <t>การศึกษาสาเหตุที่เป็นปัญหาต่อการเรียนในสาขาวิชาคณิตศาสตร์ คณะครุศาสตร์ มหาวิทยาลัยราชภัฏสวนสุนันทา</t>
  </si>
  <si>
    <t>วารสารวิจัยราชภัฎกรุงเก่า ปีที่ 8 ฉบับที่ 3 หน้า 1-10</t>
  </si>
  <si>
    <t>ผู้ช่วยศาสตราจารย์ปุณยพล จันทร์ฝอย
ผู้ช่วยศาสตราจารย์ตีรวิชช์ ทินประภา
อาจารย์วาริยา พุทธปฏิโมกข์</t>
  </si>
  <si>
    <t>Management Elements for Excellence Basic Educational School</t>
  </si>
  <si>
    <t xml:space="preserve">The 3rd International Conference on Management, Innovation, Economics and Social Science 2022 หน้า 18-24 </t>
  </si>
  <si>
    <t>19-20 กุมภาพันธ์ 2565</t>
  </si>
  <si>
    <t>ผู้ช่วยศาสตราจารย์ ธนวัฒน์ ศรีศิริวัฒน์
รองศาสตราจารย์ ดร.บัณฑิต ผังนิรันดร์*</t>
  </si>
  <si>
    <t>คณะครุศาสตร์
คณะวิทยาการจัดการ*</t>
  </si>
  <si>
    <t>การพัฒนาทักษะการเขียนพยัญชนะของนักเรียนชั้นอนุบาล 2/2 โรงเรียนพญาไท โดยใช้กิจกรรมเกมเป็นฐาน</t>
  </si>
  <si>
    <t>1 บทความวิจัยหรือบทความวิชาการที่นำเสนอระดับชาติ</t>
  </si>
  <si>
    <t>การประชุมวิชาการระดับชาติ“การนำเสนอผลงานวิจัยของนักศึกษา สาขาการศึกษา ระดับปริญญาตรีครั้งที่ 4”(ผ่านระบบออนไลน์)</t>
  </si>
  <si>
    <t>18 มีนาคม 2565</t>
  </si>
  <si>
    <t>ผู้ช่วยศาสตราจารย์ สิริมณี บรรจง
อาจารย์ดิษิรา ผาสง่า</t>
  </si>
  <si>
    <t>การพัฒนาความสามารถการบวกจำนวนไม่เกิน 10 ของนักเรียนชั้นอนุบาล 3/1 โรงเรียนพญาไท โดยใช้เกมเป็นฐานการเรียนรู้</t>
  </si>
  <si>
    <t>การพัฒนาความสามารถในการอ่านคำของนักเรียนชั้นอนุบาล 3/4 โรงเรียนพญาไท โดยใช้กิจกรรมบัตรคำประกอบเกม</t>
  </si>
  <si>
    <t>การพัฒนาทักษะการอ่านคำของนักเรียนชั้นอนุบาลปีที่ 3/1 โรงเรียนอนุบาลสามเสน (สำนักงานสลากกินแบ่งรัฐบาลอุปถัมภ์) โดยใช้กิจกรรมนิทานประกอบเกม</t>
  </si>
  <si>
    <t>การพัฒนาความสามารถในการอ่านคำของนักเรียนชั้นอนุบาล 2 โรงเรียนวัดบรมนิวาสโดยใช้นิทานคำคล้องจองประกอบเกม</t>
  </si>
  <si>
    <t>การพัฒนาความสามารถในการรู้ค่าจำนวน 1-5 ของนักเรียนชั้นอนุบาล 1/1 โรงเรียนอนุบาลสามเสน (สำนักงานสลากกินแบ่งรัฐบาลอุปถัมภ์) โดยการใช้นิทานคณิตศาสตร์</t>
  </si>
  <si>
    <t>การพัฒนาทักษะทางวิทยาศาสตร์ของนักเรียนชั้นอนุบาลปีที่ 1/2 โรงเรียนอนุบาลสามเสน (สำนักงานสลากกินแบ่งรัฐบาลอุปถัมภ์) โดยใช้กิจกรรมการเล่นเกม</t>
  </si>
  <si>
    <t>การพัฒนาความสามารถในการหาผลรวมจำนวนไม่เกิน 10 ของนักเรียนชั้นอนุบาลปีที่ 2/3 โรงเรียนอนุบาลสามเสน (สำนักงานสลากกินแบ่งรัฐบาลอุปถัมภ์) โดยใช้เกมเป็นฐานการเรียนรู้</t>
  </si>
  <si>
    <t>ผลของการจัดกิจกรรมเกมการศึกษาออนไลน์เพื่อพัฒนาความสามารถในการรู้ค่าจำนวน 1-10 ของนักเรียนชั้นอนุบาล 1/2 โรงเรียนกองทัพบกอุปถัมภ์สื่อสารสงเคราะห์</t>
  </si>
  <si>
    <t>ผู้ช่วยศาสตราจารย์ ดร.ภาวิณี โฆมานะสิน</t>
  </si>
  <si>
    <t>การพัฒนาความสามารถด้านการรู้ค่าจำนวน 1-10 ของนักเรียนชั้นอนุบาล 1/1 โรงเรียนวัดสร้อยทอง โดยใช้เกมการศึกษาในรูปแบบออนไลน์</t>
  </si>
  <si>
    <t>ผลการใช้เกมการศึกษา Let’s find the answer ที่มีต่อความสามารถในการสังเกตและเปรียบเทียบของนักเรียนชั้นอนุบาล 3</t>
  </si>
  <si>
    <t>ผลของการจัดกิจกรรมนิทานประกอบเกมการศึกษาเพื่อพัฒนาความสามารถด้านการอ่านของนักเรียนชั้นอนุบาล 3/2 โรงเรียนกองทัพบกอุปถัมภ์สื่อสารสงเคราะห์</t>
  </si>
  <si>
    <t xml:space="preserve">การพัฒนาทักษะการเปรียบเทียบของนักเรียนชั้นอนุบาล 2/1 โรงเรียนวัดสร้อยทอง โดยใช้หนังสือนิทานอิเล็กทรอนิกส์
</t>
  </si>
  <si>
    <t>การพัฒนาความสามารถในการรู้ค่าจำนวน 1-20 ของนักเรียนชั้นอนุบาลปีที่ 3/1 โรงเรียนอนุบาลวัดปรินายก โดยใช้กิจกรรมเกมการศึกษา</t>
  </si>
  <si>
    <t>อาจารย์ณัฐกา สุทธิธนกูล</t>
  </si>
  <si>
    <t>การพัฒนาความสามารถในการรู้ค่าจำนวน 1-10 ของนักเรียนชั้นอนุบาล 1/2 โรงเรียนอนุบาลวัดปรินายก โดยการใช้กิจกรรมเกมการศึกษาออนไลน์</t>
  </si>
  <si>
    <t>การพัฒนาความสามารถในการรู้ค่าจำนวน 1 – 10 ของนักเรียนชั้นอนุบาล 1/2 โรงเรียนประชานิเวศน์  โดยการใช้กิจกรรมเกมการศึกษา</t>
  </si>
  <si>
    <t>การพัฒนาความสามารถ​ด้านการรู้ค่าจำนวน 1-10 ของนักเรียนชั้นอนุบาล 2 โรงเรียนโกวิท​ธำ​รง​ โดยการใช้นิทาน</t>
  </si>
  <si>
    <t>การพัฒนาความสามารถในการอ่านคำของนักเรียนชั้นอนุบาล 2 โรงเรียนสุเหร่าลาดพร้าว (อามินเซ็นอุปถัมภ์)  โดยการใช้นิทานคำคล้องจอง</t>
  </si>
  <si>
    <t>การพัฒนาความสามารถในการรู้ค่าจำนวน 1 – 10 ของนักเรียนชั้นอนุบาล 1/3 โรงเรียนประชานิเวศน์  โดยการใช้นิทานคณิตศาสตร์</t>
  </si>
  <si>
    <t>ผลของการจัดกิจกรรมเกมการศึกษาออนไลน์เพื่อพัฒนาความสามารถการรู้ค่าจำนวน 1-10 ของนักเรียนชั้นอนุบาล 1/2 โรงเรียนราชวินิตประถมบางแค</t>
  </si>
  <si>
    <t>ผู้ช่วยศาสตราจารย์ สุพันธ์วดี ไวยรูป</t>
  </si>
  <si>
    <t>การพัฒนาความสามารถในการอ่านคำภาษาอังกฤษของนักเรียนชั้นอนุบาล 3/1 โรงเรียนราชวินิตประถมบางแค โดยใช้กิจกรรมเกมการศึกษาออนไลน์</t>
  </si>
  <si>
    <t>การพัฒนาทักษะการอ่านพยัญชนะไทยคู่คล้าย ของนักเรียนชั้นอนุบาลศึกษาปีที่ 2 โรงเรียนวัดมหรรณพาราม ในพระราชูปถัมภ์ฯ โดยใช้แบบฝึกทักษะการลากเส้นตามจุดและเกมปริศนาเขาวงกตออนไลน์</t>
  </si>
  <si>
    <t>ดร.ดวงกมล จงเจริญ</t>
  </si>
  <si>
    <t>การพัฒนาความสามารถในการพูดสื่อสารของนักเรียนชั้นอนุบาล  ปีที่ 2/3 โรงเรียนอนุบาลวัดนางนอง โดยใช้นิทานร่วมกับ
เกมเรียงลำดับภาพเหตุการณ์</t>
  </si>
  <si>
    <t>อาจารย์ธิติกาญจน์ ฐิติโสภณศักดิ์
ผู้ช่วยศาสตราจารย์ สุพันธ์วดี ไวยรูป</t>
  </si>
  <si>
    <t>การพัฒนาทักษะการคิดเชิงบริหาร ด้านความจำเพื่อนำไปใช้งาน (Working memory) โดยใช้กิจกรรมการร้องเพลงประกอบชุดเกมนักสืบตัวน้อยของนักเรียนชั้นอนุบาล 2/2 โรงเรียนเธียรประสิทธิ์ศาสตร์</t>
  </si>
  <si>
    <t>การพัฒนาความสามารถการรู้ค่าจำนวน 1-10 ของนักเรียนชั้นอนุบาลปีที่ 1/5 โรงเรียนเธียรประสิทธิ์ศาสตร์ โดยใช้กิจกรรมเกมคณิตแสนซนออนไลน์</t>
  </si>
  <si>
    <t>การพัฒนาทักษะการเปรียบเทียบรูปร่าง รูปทรงของนักเรียนชั้นอนุบาลปีที่ 1/2 โรงเรียนเซนต์ฟรังซีสซาเวียร์คอนแวนต์ โดยใช้กิจกรรมการเล่านิทานประกอบเกมเชาวน์ปัญญาในรูปแบบออนไลน์</t>
  </si>
  <si>
    <t>การพัฒนาทักษะการพูดสื่อสารของนักเรียนชั้นอนุบาลศึกษาปีที่ 1 โรงเรียนวัดมหรรณพาราม ในพระราชูปถัมภ์ฯ โดยใช้กิจกรรมการเล่านิทานคำคล้องจองประกอบภาพเหตุการณ์ในรูปแบบออนไลน์</t>
  </si>
  <si>
    <t>การพัฒนาความสามารถการรู้ค่าจำนวน 1-10 ของนักเรียนชั้นอนุบาลปีที่1 โรงเรียนวัดมกุฏกษัตริยาราม โดยใช้กิจกรรมเกมสนุกคิดคณิตมหัศจรรย์ออนไลน์</t>
  </si>
  <si>
    <t>การพัฒนาความสามารถในการอ่านคำของนักเรียนชั้นอนุบาลปีที่ 2 โรงเรียนวัดมกุฏกษัตริยาราม โดยใช้นิทานคำคล้องจองประกอบเกมจับคู่สนุกคิดคำไทยออนไลน์</t>
  </si>
  <si>
    <t>การพัฒนาความสามารถในการรู้ค่าจำนวน 1-20 ของนักเรียนชั้นอนุบาลปีที่ 3/3 โรงเรียนอนุบาลสามเสน (สำนักงานสลากกินแบ่งรัฐบาลอุปภัมถ์) โดยใช้เกมการศึกษาออนไลน์</t>
  </si>
  <si>
    <t>ผู้ช่วยศาสตราจารย์ สิริมณี บรรจง
อาจารย์ดิษิรา ผางสง่า</t>
  </si>
  <si>
    <t>การพัฒนาความสามารถในการรู้ค่าจำนวน 1 – 20 ของนักเรียนชั้นอนุบาล 2/1 โรงเรียนวัดจันทรสโมสร โดยใช้เกมการศึกษา</t>
  </si>
  <si>
    <t>การพัฒนาความสามารถในการคิดวิเคราะห์ของนักเรียนชั้นอนุบาล 1/1 โรงเรียนกองทัพบกอุปถัมภ์สื่อสารสงเคราะห์ โดยใช้เกมการศึกษาในรูปแบบออนไลน์</t>
  </si>
  <si>
    <t>การพัฒนาทักษะทางคณิตศาสตร์การบวกเลขจำนวนไม่เกิน 10 ของนักเรียนชั้นอนุบาล 3/1 โรงเรียนสมาคมสตรีไทย โดยใช้เกมคณิตแสนสนุก</t>
  </si>
  <si>
    <t>ทักษะคณิตศาสตร์ด้านเรขาคณิตของนักเรียนชั้นอนุบาล 2/2 โรงเรียนสมาคมสตรีไทย โดยใช้กิจกรรมนิทานรูปแบบวาดไปเล่าไป</t>
  </si>
  <si>
    <t>การศึกษาผลสัมฤทธิ์ทางการเรียนคณิตศาสตร์ เรื่อง ค่ากลางของข้อมูล โดยใช้สื่อประสม ของนักเรียนชั้นมัธยมศึกษาปีที่ 6/3 โรงเรียนวัดราชาธิวาส</t>
  </si>
  <si>
    <t>ดร.สุรนนท์ เย็นศิริ 
ผู้ช่วยศาสตราจารย์ ธนัชยศ จําปาหวาย</t>
  </si>
  <si>
    <t>การแก้ปัญหาผลสัมฤทธิ์ทางการเรียนวิชาคณิตศาสตร์ เรื่อง การบวกและการลบจํานวนเต็มของนักเรียนชั้นมัธยมศึกษาปีที่ 1/1 โรงเรียนวิมุตยารามพิทยากรโดยใช้สื่อประสม</t>
  </si>
  <si>
    <t>ผู้ช่วยศาสตราจารย์ ปุญยพล จันทร์ฝอย</t>
  </si>
  <si>
    <t>การแก้ปัญหาผลสัมฤทธิ์ทางการเรียนวิชาคณิตศาสตร์ เรื่อง การบวกและการลบจำนวนเต็ม โดยใช้สื่อ Algebra tiles ของนักเรียนชั้นมัธยมศึกษาปีที่ 1 โรงเรียนโยธินบูรณะ</t>
  </si>
  <si>
    <t>ผู้ช่วยศาสตราจารย์ ธนวัฒน์ ศรีศิริวัฒน์</t>
  </si>
  <si>
    <t>การศึกษาผลสัมฤทธิ์ทางการเรียน โดยใช้การจัดการเรียนการสอนตามรูปแบบ SSCS เรื่อง การวิเคราะห์และนําเสนอข้อมูลเชิงปริมาณ ของนักเรียนชั้นมัธยมศึกษาปีที่ 6 โรงเรียนโยธินบูรณะ</t>
  </si>
  <si>
    <t>ผลการจัดการเรียนรู้โดยใช้แนวคิดเกมมิฟิเคชัน เรื่อง การแยกตัวประกอบของพหุนามดีกรีสอง ของนักเรียนชั้นมัธยมศึกษาปีที่ 2 โรงเรียนสาธิตมหาวิทยาลัยราชภัฏสวนสุนันทา (ฝ่ายมัธยม)</t>
  </si>
  <si>
    <t>การศึกษาผลสัมฤทธิ์ทางการเรียน เรื่อง การแยกตัวประกอบของพหุนามดีกรีสองโดยใช้ชุดกิจกรรม ของนักเรียนชั้นมัธยมศึกษาปีที่ 2/5 โรงเรียนราชวินิต มัธยม</t>
  </si>
  <si>
    <t>อาจารย์ช่อเอื้อง อุทิตะสาร</t>
  </si>
  <si>
    <t>การศึกษาการเรียนคณิตศาสตร์ เรื่อง การแยกตัวประกอบของพหุนามโดยการจัดกิจกรรมการเรียนรู้ประกอบแอปพลิเคชัน ของนักเรียนชั้นมัธยมศึกษาปีที่ 2</t>
  </si>
  <si>
    <t>ผู้ช่วยศาสตราจารย์ ตีรวิชช์ ทินประภา</t>
  </si>
  <si>
    <t>การแก้ปัญหาผลสัมฤทธิ์ทางการเรียนคณิตศาสตร์ เรื่อง การบวกและการลบจํานวนเต็มโดยใช้สื่อ Algebra Tiles ของนักเรียนชั้นมัธยมศึกษาปีที่ 1/7 โรงเรียนศึกษานารี</t>
  </si>
  <si>
    <t>การแก้ปัญหาผลสัมฤทธิ์ทางการเรียนวิชาคณิตศาสตร์ เรื่อง การแปลงทางเรขาคณิตโดยการจัดการเรียนการสอนออนไลน์ร่วมกับ โปรแกรม The Geometer's Sketchpad (GSP) ของนักเรียนชั้นมัธยมศึกษาปีที่ 2/3 โรงเรียนสุวรรณพลับพลาพิทยาคม</t>
  </si>
  <si>
    <t>อาจารย์วาริยา พุทธปฏิโมกข์</t>
  </si>
  <si>
    <t>การแก้ปัญหาผลสัมฤทธิ์ทางการเรียน เรื่อง การบวกและการลบจํานวนเต็มโดยใช้สื่อ Algebra Tiles ของนักเรียนชั้นมัธยมศึกษาปีที่ 1</t>
  </si>
  <si>
    <t>การศึกษาผลสัมฤทธิ์ทางการเรียนและการมีส่วนร่วมในชั้นเรียนวิชาคณิตศาสตร์ เรื่อง สมบัติของเลขยกกำลัง โดยการจัดการเรียนการสอนออนไลน์ร่วมกับเกมของนักเรียนชั้นมัธยมศึกษาปีที่ 2/1 โรงเรียนโยธินบูรณะ 2 (สุวรรณสุทธาราม)</t>
  </si>
  <si>
    <t>การแก้ปัญหาผลสัมฤทธิ์ทางการเรียนวิชาคณิตศาสตร์ เรื่อง การแก้สมการเอกซ์โพเนนเชียล โดยการใช้ Algebra Tiles ของนักเรียนชั้นมัธยมศึกษาปีที่ 5/3 โรงเรียนวัดนวลนรดิศ</t>
  </si>
  <si>
    <t>การศึกษาผลสัมฤทธิ์และเจตคติในการเรียนวิชาคณิตศาสตร์เรื่อง โจทย์ปัญหาเกี่ยวกับสมการเชิงเส้นตัวแปรเดียว โดยการใช้บาร์โมเดล ของนักเรียนชั้นมัธยมศึกษาปีที่ 1/1 โรงเรียนโยธินบูรณะ 2 (สุวรรณสุทธาราม)</t>
  </si>
  <si>
    <t>การแกปญหาผลสัมฤทธิ์ทางการเรียน เรื่อง การคูณและการหารเลขยกกําลังที่มีเลขชี้กําลังเปนจํานวนเต็มบวก โดยใชแบบฝกทักษะรวมกับบทเรียนคอมพิวเตอรชวยสอน (CAI) ของนักเรียนชั้นมัธยมศึกษาปีที่ 1/1 โรงเรียนราชวินิต มัธยม</t>
  </si>
  <si>
    <t>การศึกษาผลผลสัมฤทธิ์ทางการเรียนวิชาคณิตศาสตร์ เรื่อง หลักการนับเบื้องต้นโดยใช้สื่อประสม ของนักเรียนชั้นมัธยมศึกษาปีที่ 4โรงเรียนรัตนาธิเบศร์</t>
  </si>
  <si>
    <t>ผลการจัดการเรียนรู้โดยใช้แอนิเมชัน เรื่อง หลักการนับเบื้องต้น ที่มีต่อผลสัมฤทธิ์ทางการเรียนวิชาคณิตศาสตร์ของนักเรียนชั้นมัธยมศึกษาปีที่ 5/1 โรงเรียนศีลาจารพิพัฒน์</t>
  </si>
  <si>
    <t>ผลการจัดการเรียนรู้ เรื่อง ปริมาตรและพื้นที่ผิวของ พีระมิดและกรวยโดยใช้โปรแกรม GeoGebra ของนักเรียนชั้นมัธยมศึกษาปีที่ 3/1 โรงเรียนศีลาจารพิพัฒน์</t>
  </si>
  <si>
    <t>ผลการจัดการเรียนรู้เรื่อง ความเท่ากันทุกประการ โดยใช้แนวคิดเกมมิฟิเคชัน ของนักเรียนชั้นมัธยมศึกษาปีที่ 2/3 โรงเรียนศีลาจารพิพัฒน์</t>
  </si>
  <si>
    <t>การศึกษาผลสัมฤทธิ์ทางการเรียน เรื่อง ค่ากลางของข้อมูล โดยใช้การจัดการเรียนการสอนออนไลน์ผ่าน Edmodo ของนักเรียนชั้นมัธยมศึกษาปีที่ 6/1 โรงเรียนสุวรรณพลับพลาพิทยาคม</t>
  </si>
  <si>
    <t>การศึกษาการเรียนคณิตศาสตร์โดยใช้เกม เรื่อง พหุนาม ของนักเรียนชั้นมัธยมศึกษาปีที่ 2 โรงเรียนมหรรณพาราม</t>
  </si>
  <si>
    <t>การศึกษาการเรียนวิชาคณิตศาสตร์ เรื่อง ฟังก์ชันตรีโกณมิติ โดยการจัดกิจกรรม การเรียนการสอนตามแนวคิดเกมมิฟิเคชัน ของนักเรียนชั้นมัธยมศึกษาปีที่ 5</t>
  </si>
  <si>
    <t>การศึกษาการเรียนวิชาคณิตศาสตร์ เรื่อง พหุนาม โดยการจัดการเรียนการสอนออนไลน์ร่วมกับเกม Classcraft ของนักเรียนชั้นมัธยมศึกษาปีที่ 2/6 โรงเรียนมหรรณพาราม</t>
  </si>
  <si>
    <t>การศึกษาผลสัมฤทธิ์ทางการเรียนวิชาคณิตศาสตร์ เรื่อง สมการเชิงเส้นสองตัวแปรในการจัดการเรียนรู้โดยใช้แนวคิดเกมมิฟิเคชัน ของนักเรียนชั้นมัธยมศึกษาปีที่ 1/1 โรงเรียนฤทธิณรงค์รอน</t>
  </si>
  <si>
    <t>ผลการจัดการเรียนรู้โดยใช้แนวคิดเกมมิฟิเคชันที่มีต่อผลสัมฤทธิ์ทางการเรียนวิชาคณิตศาสตร์ เรื่อง การแยกตัวประกอบพหุนาม ของนักเรียนชั้นมัธยมศึกษาปีที่ 2/13 โรงเรียนสตรีนนทบุรี</t>
  </si>
  <si>
    <t>การศึกษาผลสัมฤทธิ์ทางการเรียนวิชาคณิตศาสตร์ เรื่อง การแยกตัวประกอบของพหุนามดีกรีสอง ในการจัดการเรียนรู้โดยใช้สื่อประสม ของนักเรียนชั้นมัธยมศึกษาปีที่ 2/1 โรงเรียนฤทธิณรงค์รอน</t>
  </si>
  <si>
    <t>การส่งเสริมผลสัมฤทธิ์ทางการเรียนด้วยการเรียนรู้แบบ onstructivist ด้วยสื่อออนไลน์ในสถานการณ์ new normal สำหรับนักเรียนชั้นมัธยมศึกษาปีที่ 1 โรงเรียนสาธิตมหาวิทยาลัยราชภัฎสวนสุนันทา</t>
  </si>
  <si>
    <t>ดร.สุดารัตน์ ศรีมา</t>
  </si>
  <si>
    <t>การจัดการเรียนการสอนบนแพลตฟอร์มออนไลน์เพื่อพัฒนาผลสัมฤทธิ์ทางการเรียนในรายวิชาการออกแบบและเทคโนโลยี สำหรับชั้นมัธยมศึกษาปีที่ 3 โรงเรียนมัธยมวัดเบญจมบพิตร</t>
  </si>
  <si>
    <t>การพัฒนาบทเรียนออนไลน์ หน่วยการเรียนรู้เรื่อง การแก้ปัญหา ในรายวิชาวิทยาการคำนวณ1 สำหรับนักเรียนชั้นมัธยมศึกษาปีที่ 1 โรงเรียนวัดราชาธิวาส ปีการศึกษา 2564</t>
  </si>
  <si>
    <t>ดร.ชัยวัฒน์ จิวพานิชย์</t>
  </si>
  <si>
    <t>การพัฒนาบทเรียนออนไลน์บนเว็บไซต์ เรื่อง การเขียนโปรแกรมไพทอนเบื้องต้น สำหรับนักเรียนชั้นมัธยมศึกษาปีที่ 2 โรงเรียนสามเสนนอก (ประชาราษฎร์อนุกูล)</t>
  </si>
  <si>
    <t>ดร.ศิลป์ชัย พลูคล้าย</t>
  </si>
  <si>
    <t>การพัฒนาวิดีโอปฏิสัมพันธ์ สำหรับการจัดการเรียนรู้ออนไลน์เชิงรุก รายวิชาวิทยาการคำนวณ ระดับชั้นมัธยมศึกษาปีที่ 2</t>
  </si>
  <si>
    <t xml:space="preserve">อาจารย์เอกภพ  อินทรภู่ </t>
  </si>
  <si>
    <t>การพัฒนาบทเรียนออนไลน์เพื่อส่งเสริมผลสัมฤทธิ์ทางการเรียน รายวิชาวิทยาการคำนวณ สำหรับนักเรียนชั้นมัธยมศึกษาปีที่ 2 โรงเรียนพิบูลประชาสรรค์</t>
  </si>
  <si>
    <t>ดร.ศิลป์ชัย พูลคล้าย</t>
  </si>
  <si>
    <t>การพัฒนาบทเรียนออนไลน์โดยใช้กูเกิล ไซต์ รายวิชาวิทยาการคำนวณ เรื่องเทคโนโลยีสารสนเทศ สำหรับนักเรียนชั้นมัธยมศึกษาปีที่ 3 ของโรงเรียนพิบูลประชาสรรค์</t>
  </si>
  <si>
    <t>การพัฒนาบทเรียนออนไลน์แบบสาธิต เรื่องการใช้ซอฟต์แวร์สำเร็จรูป สำหรับนักเรียนชั้นมัธยมศึกษาปีที่ 1</t>
  </si>
  <si>
    <t>อาจารย์เอกภพ อินทรภู่</t>
  </si>
  <si>
    <t>การพัฒนาสื่อการเรียนรู้แบบออนดีมานด์ เรื่อง การใช้โปรแกรมสแครช สำหรับนักเรียนชั้นมัธยมศึกษาปีที่ 1 โรงเรียนมัธยมวัดดุสิตาราม ปีการศึกษา 2564</t>
  </si>
  <si>
    <t>พัฒนาบทเรียนออนไลน์ เรื่อง วัสดุ อุปกรณ์ ทางเทคโนโลยี รายวิชาออกเเบบเเละเทคโนโลยีสำหรับชั้นมัธยมศึกษาชั้นปีที่2 โรงเรียนพระโขนงพิทยาลัย</t>
  </si>
  <si>
    <t>ดร.ศิลป์ชัย  พูลคล้าย</t>
  </si>
  <si>
    <t>การศึกษาผลสัมฤทธิ์ทางการเรียนผ่านโปรแกรมการเรียนการสอนออนไลน์โดยใช้เกมมิฟิเคชั่นเป็นฐานในรายวิชาออกแบบและเทคโนโลยีสำหรับนักเรียนชั้นมัธยมศึกษาปีที่ 3 โรงเรียนพระโขนงพิทยาลัย ปีการศึกษา 2564</t>
  </si>
  <si>
    <t>การพัฒนาสื่อ On hand  ด้วยกิจกรรมการเรียนรู้เป็นฐาน วิชาวิทยาการออกแบบและเทคโนโลยี เพื่อส่งเสริมทักษะการคิดสร้างสรรค์ชั้นมัธยมศึกษาปีที่ 2 โรงเรียนบดินทรเดชา สิงห์ สิงหเสนี นนทบุรี</t>
  </si>
  <si>
    <t>การพัฒนาบทเรียนออนไลน์ วิชาวิทยาการคำนวณ เรื่องการเขียนโปรแกรมการแก้ปัญหาด้วยภาษา Python (Replit) เพื่อเพิ่มผลสัมฤทธิ์ทางการเรียนของนักเรียนชั้นมัธยมศึกษาปีที่ 2</t>
  </si>
  <si>
    <t xml:space="preserve">ดร.ชัยวัฒน์ จิวพานิชย์ </t>
  </si>
  <si>
    <t>การพัฒนาบทเรียนออนไลน์ด้วยการคิดเชิงออกแบบ ในรายวิชาการออกแบบและเทคโนโลยี ของนักเรียนชั้นมัธยมศึกษาปีที่ 3</t>
  </si>
  <si>
    <t>การพัฒนาเว็บไซต์สำหรับการเรียนรู้ เรื่องการเขียนโปรแกรมสแครช สำหรับนักเรียนชั้นมัธยมศึกษาปีที่ 1 โรงเรียนสามเสนนอก(ประชาราษฎร์อนุกูล)</t>
  </si>
  <si>
    <t>การพัฒนาบทเรียนออนไลน์ ในรายวิชาวิทยาการคำนวณเพื่อส่งเสริมแนวคิดเชิงคำนวณในการพัฒนาโครงงาน สำหรับนักเรียนชั้นมัธยมศึกษาปีที่ 4 โรงเรียนพิบูลประชาสรรค์</t>
  </si>
  <si>
    <t xml:space="preserve">ดร.ศิลป์ชัย พูลคล้าย </t>
  </si>
  <si>
    <t>การจัดการเรียนรู้ออนไลน์โดยใช้โครงงานเป็นฐานเพื่อส่งเสริมทักษะการคิดสร้างสรรค์และการทำงานเป็นทีมของนักเรียนชั้นมัธยมศึกษาปีที่3 รายวิชาการออกแบบและเทคโนโลยี โรงเรียนบดินทรเดชา (สิงห์ สิงหเสนี) นนทบุรี</t>
  </si>
  <si>
    <t>การพัฒนาบทเรียนออนไลน์ เรื่อง เทคโนโลยีสารสนเทศ สำหรับนักเรียนชั้นมัธยมศึกษาปีที่ 2 โรงเรียนกันตะบุตร</t>
  </si>
  <si>
    <t>ดร.ชัยวัฒน์  จิวพานิชย์</t>
  </si>
  <si>
    <t>การจัดการเรียนรู้โดยใช้กรณีศึกษาผ่านเว็บไซต์ เพื่อส่งเสริมผลสัมฤทธิ์ทางการเรียนรายวิชาวิทยาการคำนวณ สำหรับนักเรียนชั้นมัธยมศึกษาปีที่ 1 โรงเรียนราชวินิต มัธยม</t>
  </si>
  <si>
    <t>การพัฒนากิจกรรมการเรียนเชิงรุกโดยใช้เกมเป็นฐาน เพื่อส่งเสริมทักษะการคิดวิเคราะห์ สำหรับนักเรียนในระดับชั้นมัธยมศึกษาปีที่ 2 โรงเรียนสาธิต มหาวิทยาลัยราชภัฏสวนสุนันทา</t>
  </si>
  <si>
    <t>ดร.สุดารัตน์  ศรีมา</t>
  </si>
  <si>
    <t>การเรียนรู้ออนไลน์ด้วยเกมมิฟิเคชันเพื่อศึกษาผลสัมฤทธิ์ทางการเรียนรายวิชาวิทยาการคำนวณของนักเรียนชั้นมัธยมศึกษาปีที่ 1 โรงเรียนรัตนาธิเบศร์</t>
  </si>
  <si>
    <t>ศึกษาผลการใช้แผนการจัดการเรียนรู้วิชาวิทยาการคำนวณ โดยใช้เกมออนไลน์เป็นฐานสำหรับนักเรียนชั้นมัธยมศึกษาปีที่ 5 โรงเรียนวัดราชาธิวาส</t>
  </si>
  <si>
    <t>การจัดการเรียนรู้ออนไลน์เชิงรุกด้วยแอปพลิเคชัน รายวิชาออกแบบและเทคโนโลยีของนักเรียนชั้นมัธยมศึกษาปีที่ 5 โรงเรียนรัตนาธิเบศร์</t>
  </si>
  <si>
    <t>การพัฒนาบทเรียนออนไลน์ เรื่อง กระบวนการออกแบบเชิงวิศวกรรม รายวิชาเทคโนโลยี (การออกแบบและเทคโนโลยี) สำหรับนักเรียนชั้นมัธยมศึกษาปีที่ 1 ปีการศึกษา 2564 โรงเรียนสุวรรณพลับพลาพิทยาคม</t>
  </si>
  <si>
    <t>การพัฒนาสื่อการสอนผ่านเว็บด้วยวีดิทัศน์ตามประสงค์ เรื่อง โปรแกรมประยุกต์ ในรายวิชาการออกแบบและเทคโนโลยี สำหรับนักเรียนชั้นมัธยมศึกษาปีที่ 4 โรงเรียนมัธยมวัดดุสิตาราม ปีการศึกษา 2564</t>
  </si>
  <si>
    <t>การพัฒนาวิดีโอปฏิสัมพันธ์ร่วมกับการเรียนรู้ออนไลน์เชิงรุก 
รายวิชาการเขียนโปรแกรมเบื้องต้น ของนักเรียนชั้นมัธยมศึกษาปีที่ 1</t>
  </si>
  <si>
    <t>การพัฒนาบทเรียนออนไลน์ เรื่อง การสร้างหนังสืออิเล็กทรอนิกส์ด้วยโปรแกรมประยุกต์ รายวิชาเทคโนโลยีสารสนเทศ  สำหรับนักเรียนชั้นมัธยมศึกษาปีที่ 2  โรงเรียนสุวรรณพลับพลาพิทยาคม</t>
  </si>
  <si>
    <t>การพัฒนาวิดีโอปฏิสัมพันธ์ สำหรับการจัดการเรียนรู้ออนไลน์เชิงรุก รายวิชาวิทยาการคำนวณ ระดับชั้นมัธยมศึกษาปีที่ 1</t>
  </si>
  <si>
    <t>อาจารย์เอกภพ  อินทรภู่</t>
  </si>
  <si>
    <t>การพัฒนาความสามารถการอ่านเชิงวิเคราะห์ โดยใช้การจัดการเรียนรู้รูปแบบสืบเสาะหาความรู้ร่วมกับแอปพลิเคชันเพื่อการศึกษา ของนักเรียนชั้นมัธยมศึกษาปีที่ 4/10 โรงเรียนทวีธาภิเศก</t>
  </si>
  <si>
    <t>อาจารย์สุมนา เขียนนิล</t>
  </si>
  <si>
    <t>การพัฒนาความสามารถในการแต่งคำประพันธ์ โดยใช้ชุดการเรียนรู้ ของนักเรียนชั้นมัธยมศึกษาปีที่ 5/9 โรงเรียนวัดเขมาภิรตาราม</t>
  </si>
  <si>
    <t>การแก้ปัญหาการอ่านออกเสียงบทร้อยแก้ว โดยใช้สื่อประสมร่วมกับการให้ข้อมูลย้อนกลับ ของนักเรียนชั้นมัธยมศึกษาปีที่ 2/6 โรงเรียนมัธยมวัดหนองแขม ปีการศึกษา 2564</t>
  </si>
  <si>
    <t>การพัฒนาผลสัมฤทธิ์ทางการเรียนหลักภาษาไทย เรื่อง สำนวน สุภาษิต คำพังเพย โดยใช้การเรียนรู้แบบห้องเรียนกลับด้านร่วมกับเกมิฟิเคชัน ของนักเรียนชั้นมัธยมศึกษาปีที่ 1/4 ภาคเรียนที่ 2 ปีการศึกษา 2564 โรงเรียนสตรีวัดระฆัง</t>
  </si>
  <si>
    <t>การแก้ปัญหาผลสัมฤทธิ์ทางการเรียนหลักภาษา เรื่อง การสร้างคำในภาษาไทย โดยใช้บทเรียนคอมพิวเตอร์ช่วยสอน (CAI) ของนักเรียนชั้นมัธยมศึกษาปีที่ 1/2 โรงเรียนมัธยมวัดหนองแขม ปีการศึกษา 2564</t>
  </si>
  <si>
    <t>การแก้ปัญหาการอ่านเชิงวิเคราะห์ โดยใช้รูปแบบการจัดการเรียนรู้แบบกระบวนการ 5 ขั้น (Five-step process) ร่วมกับผังกราฟิก ของนักเรียนชั้นมัธยมศึกษาปีที่ 5/10 โรงเรียนทวีธาภิเศก</t>
  </si>
  <si>
    <t>การพัฒนาชุดกิจกรรมการเรียนรู้หลักภาษาไทยร่วมกับการใช้เพลงประกอบการสอน เรื่อง ชนิดของคำ ของนักเรียนชั้นมัธยมศึกษาปีที่ 1/7 โรงเรียนสตรีวัดระฆัง</t>
  </si>
  <si>
    <t>การแก้ปัญหาการอ่านออกเสียงบทร้อยกรอง โดยใช้หนังสืออิเล็กทรอนิกส์ ของนักเรียนชั้นมัธยมศึกษาปีที่ 6/2 โรงเรียนมัธยมวัดด่านสำโรง ปีการศึกษา 2564</t>
  </si>
  <si>
    <t>การพัฒนาทักษะการอ่านวิเคราะห์โดยใช้สื่อแอนิเมชันร่วมกับแบบฝึกทักษะสำหรับนักเรียนชั้นมัธยมศึกษาปีที่ 1/3 โรงเรียนศรีบุณยานนท์</t>
  </si>
  <si>
    <t>ดร.สิริอร จุลทรัพย์ แก้วมรกฎ</t>
  </si>
  <si>
    <t xml:space="preserve">การพัฒนาความสามารถในการอ่านจับใจความโดยใช้กระบวนการจัดการเรียนรู้ด้วยเทคนิค KWL Plus ของนักเรียนชั้นมัธยมศึกษาปีที่ 1/1 โรงเรียนนวมินทราชินูทิศ บดินทรเดชา      </t>
  </si>
  <si>
    <t>การพัฒนาการอ่านออกเสียงบทร้อยกรองด้วยสื่อวีดิทัศน์คาราโอเกะร่วมกับการใช้กรณีตัวอย่าง ของนักเรียนชั้นมัธยมศึกษาปีที่ 3/5 โรงเรียนมัธยมวัดบึงทองหลาง</t>
  </si>
  <si>
    <t>การพัฒนาทักษะการฟังและการดูอย่างมีวิจารณญาณโดยการจัดการเรียนรู้ด้วยเทคนิคการใช้คำถามของบลูมร่วมกับสื่อมัลติมีเดียของนักเรียนชั้นมัธยมศึกษาปีที่ 5/4 โรงเรียนมัธยมวัดบึงทองหลาง</t>
  </si>
  <si>
    <t>การแก้ปัญหาผลสัมฤทธิ์ทางการเรียนหลักภาษาไทย โดยใช้หนังสืออิเล็กทรอนิกส์ร่วมกับเกมการศึกษา ของนักเรียนชั้นประถมศึกษาปีที่ 5 โรงเรียนโยนออฟอาร์ค</t>
  </si>
  <si>
    <t>การแก้ปัญหาการวิเคราะห์คุณค่าวรรณคดี โดยการใช้แอพพลิเคชัน ร่วมกับคำถามระดับสูง ของนักเรียนชั้นมัธยมศึกษาปีที่ 2/7 ภาคเรียนที่ 2 ปีการศึกษา 2564 โรงเรียนศรีบุณยานนท์</t>
  </si>
  <si>
    <t>การพัฒนาการอ่านออกเสียง โดยใช้สื่อมัลติมีเดียร่วมกับเกมการศึกษาของนักเรียนชั้นประถมศึกษาปีที่ 3 โรงเรียนวัดชัยมงคล</t>
  </si>
  <si>
    <t>การพัฒนาผลสัมฤทธิ์ทางการเรียนหลักภาษาไทย เรื่อง คำบาลีสันสกฤต โดยการจัดการเรียนรู้แบบใช้สมองเป็นฐาน (BBL) ร่วมกับเกมิฟิเคชันของนักเรียนชั้นมัธยมศึกษาปีที่ 2/2  โรงเรียนกันตะบุตร</t>
  </si>
  <si>
    <t>อาจารย์ธิดาดาว เดชศรี</t>
  </si>
  <si>
    <t>การพัฒนาความสามารถด้านการวิเคราะห์คุณค่าวรรณคดีด้วยบทเรียนคอมพิวเตอร์ช่วยสอน (CAI) ของนักเรียนชั้นมัธยมศึกษาปีที่ 2/6 โรงเรียนมหรรณพาราม</t>
  </si>
  <si>
    <t>การแก้ปัญหาการวิเคราะห์คุณค่าวรรณคดีด้านวรรณศิลป์โดยการจัดการเรียนรู้กระบวนการ 5 ขั้น (Five Steps Process) ร่วมกับหนังสืออิเล็กทรอนิกส์ของนักเรียนชั้นมัธยมศึกษาปีที่ 5/6 โรงเรียนมัธยมวัดดุสิตาราม</t>
  </si>
  <si>
    <t>การแก้ปัญหาการอ่านออกเสียงบทร้อยแก้วโดยใช้สื่อวีดิทัศน์ร่วมกับการให้ข้อมูลย้อนกลับของนักเรียนชั้นมัธยมศึกษาปีที่ 2/3 โรงเรียนบดินทรเดชา (สิงห์ สิงหเสนี) นนทบุรี</t>
  </si>
  <si>
    <t>ผลการศึกษาการเรียนหลักภาษาเรื่องชนิดของประโยคด้วยวิธีการสอนแบบนิรนัยร่วมกับเกมิฟิเคชันของนักเรียนชั้นมัธยมศึกษาปีที่ 2/6 โรงเรียนเตรียมอุดมศึกษาพัฒนาการ นนทบุรี</t>
  </si>
  <si>
    <t>การพัฒนาการอ่านตีความด้วยการสอนแบบ DR-TA ร่วมกับกระดานเพื่อการเรียนรู้อย่างร่วมมือ (Padlet) ของนักเรียนชั้นมัธยมศึกษาปีที่ 4/5 โรงเรียนมหรรณพาราม</t>
  </si>
  <si>
    <t>การพัฒนาผลสัมฤทธิ์ทางการเรียนเรื่อง คำยืมภาษาต่างประเทศในภาษาไทย ของนักเรียนชั้นมัธยมศึกษาปีที่ 4/2 โรงเรียนสุวรรณพลับพลาพิทยาคม โดยใช้การจัดการเรียนรู้แบบสืบเสาะหาความรู้ร่วมกับหนังสืออิเล็กทรอนิกส์</t>
  </si>
  <si>
    <t>การแก้ไขปัญหาการอ่านออกเสียงบทร้อยกรอง โดยใช้วีดิทัศน์ต้นแบบร่วมกับการเสริมแรงทางบวก ของนักเรียนชั้นมัธยมศึกษาปีที่ 2/4 โรงเรียนมัธยมวัดดุสิตาราม</t>
  </si>
  <si>
    <t>การพัฒนาผลสัมฤทธิ์ทางการเรียนหลักภาษาไทย เรื่อง การสร้างคำ โดยใช้หนังสืออิเล็กทรอนิกส์ร่วมกับเทคนิคแผนที่ความคิด ของนักเรียนชั้นมัธยมศึกษาปีที่ 1/3 โรงเรียนสาธิตมหาวิทยาลัยราชภัฏสวนสุนันทา ฝ่ายมัธยม</t>
  </si>
  <si>
    <t>ผู้ช่วยศาสตราจารย์ ดร.ทัศนีย์ เศรษฐพงษ์</t>
  </si>
  <si>
    <t>การพัฒนาผลสัมฤทธิ์ทางการเรียนหลักภาษาไทยโดยใช้วิธีการสอนแบบสืบเสาะร่วมกับบอร์ดเกมออนไลน์ ของนักเรียนชั้นมัธยมศึกษาปีที่ 3 โรงเรียนเขมะสิริอนุสสรณ์</t>
  </si>
  <si>
    <t>การพัฒนาผลสัมฤทธิ์ทางการเรียนวรรณคดีไทยโดยใช้รูปแบบการสอนเกมิฟิเคชัน (Gamification) ร่วมกับเทคนิคเพื่อนคู่คิด (Think pair share) ของนักเรียนชั้นมัธยมศึกษาปีที่ 3 โรงเรียนโยธินบูรณะ</t>
  </si>
  <si>
    <t>การพัฒนาความสามารถด้านการฟังอย่างมีวิจารณญาณ โดยใช้บทเรียนคอมพิวเตอร์ช่วยสอน ร่วมกับบทเพลงร่วมสมัย ของนักเรียนชั้นมัธยมศึกษาปีที่ 1 โรงเรียนเขมะสิริอนุสสรณ์</t>
  </si>
  <si>
    <t>ผลการใช้แผนที่ความคิดออนไลน์เพื่อส่งเสริมความสามารถในการอ่านเพื่อความเข้าใจของนักเรียนระดับชั้นมัธยมศึกษาปีที่ 1 โรงเรียนสตรีวัดอัปสรสวรรค์</t>
  </si>
  <si>
    <t>การพัฒนาความสามารถการพูดในที่ประชุมชนโดยใช้โมบายแอปพลิเคชันร่วมกับการให้ข้อมูลย้อนกลับของนักเรียนชั้นมัธยมศึกษาปีที่ 5/9 โรงเรียนราชวินิต มัธยม</t>
  </si>
  <si>
    <t>การแก้ปัญหาการอ่านออกเสียงบทร้อยกรอง โดยใช้โมบายแอปพลิเคชันร่วมกับการเรียนรู้เชิงรุก สำหรับนักเรียนชั้นมัธยมศึกษาปีที่ 2/7 โรงเรียนวัดราชบพิธ</t>
  </si>
  <si>
    <t>การพัฒนาผลสัมฤทธิ์ทางการเรียนวรรณคดีโดยใช้หนังสืออิเล็กทรอนิกส์ (E-book) ร่วมกับเกมการศึกษาออนไลน์ ของนักเรียนชั้นมัธยมศึกษาปีที่ 5/1 ปีการศึกษา 2564 โรงเรียนมัธยมวัดด่านสำโรง</t>
  </si>
  <si>
    <t>การพัฒนาทักษะการอ่านออกเสียงร้อยแก้ว โดยใช้ Reader’s Theatre ของนักเรียนชั้นมัธยมศึกษาปีที่ 2 โรงเรียนโยนออฟอาร์ค</t>
  </si>
  <si>
    <t>การแก้ปัญหาการอ่านจับใจความสำคัญโดยใช้เทคนิค 5W1H ร่วมกับกระดานเพื่อการเรียนรู้อย่างร่วมมือ Padlet ของนักเรียนชั้นมัธยมศึกษาปีที่ 1/7 โรงเรียนวัดเขมาภิรตาราม</t>
  </si>
  <si>
    <t>อาจารย์สุมนา  เขียนนิล</t>
  </si>
  <si>
    <t>การพัฒนาทักษะการอ่านภาษาอังกฤษเชิงวิเคราะห์ด้วยเทคนิคการอ่าน SQ4R ของนักเรียนชั้นมัธยมศึกษาปีที่ 6 โรงเรียนมัธยมวัดเบญจมบพิตร</t>
  </si>
  <si>
    <t>การพัฒนาความสามารถในการจำคำศัพท์ภาษาอังกฤษโดยใช้เกมคำศัพท์ของนักเรียนชั้นมัธยมศึกษาปีที่ 1 โรงเรียนกันตะบุตร</t>
  </si>
  <si>
    <t>การศึกษาผลการใช้กลยุทธ์ PLEASE ในการพัฒนาการเขียนย่อหน้าภาษาอังกฤษของนักเรียนชั้นมัธยมศึกษาปีที่ 3 โรงเรียนสาธิตมหาวิทยาลัยราชภัฏสวนสุนันทา</t>
  </si>
  <si>
    <t>การเรียนโดยใช้แบบฝึกทักษะออนไลน์ เพื่อพัฒนาความสามารถการอ่านออกเสียงคำกริยาภาษาอังกฤษช่องที่ 2 เติม -ed ของนักเรียนชั้นมัธยมศึกษาปีที่ 5/8 โรงเรียนราชวินิตมัธยม</t>
  </si>
  <si>
    <t>ผลการใช้แอปพลิเคชั่น Quizlet เพื่อพัฒนาความสามารถในการจำคำศัพท์ภาษาอังกฤษของนักเรียนชั้นประถมศึกษาปีที่ 5 โรงเรียนกันตะบุตร</t>
  </si>
  <si>
    <t>การใช้แนวคิดเกมมิฟิเคชันเพื่อพัฒนาแรงจูงใจและผลสัมฤทธิ์ในการเรียนภาษาอังกฤษของนักเรียนชั้นมัธยมศึกษาปีที่ 2 โรงเรียนนวมินทราชินูทิศ บดินทรเดชา</t>
  </si>
  <si>
    <t>ดร.พิณทิพา สืบแสง 
ผู้ช่วยศาสตราจารย์ ดร.สุทธิพงศ์ บุญผดุง</t>
  </si>
  <si>
    <t>การพัฒนาความสามารถในการอ่านของนักเรียนชั้นมัธยมศึกษาปีที่ 3/6 โรงเรียนวัดนวลนรดิศ โดยใช้ชุดฝึก</t>
  </si>
  <si>
    <t>การจัดกิจกรรมที่ใช้เทคนิค KWL Plus เพื่อพัฒนาความสามารถในการอ่านภาษาอังกฤษเพื่อความเข้าใจของนักเรียนชั้นมัธยมศึกษาปีที่ 1 โรงเรียนนวมินทราชินูทิศ บดินทรเดชา</t>
  </si>
  <si>
    <t>การจัดกิจกรรมการเรียนรู้โดยใช้เพลงเพื่อพัฒนาความรู้ด้านคำศัพท์ภาษาอังกฤษของนักเรียนชั้นมัธยมศึกษาปีที่ 4 โรงเรียนเขมะสิริอนุสสรณ์</t>
  </si>
  <si>
    <t>อาจารย์อาบีเกล มิลาด เอสเซียน  
ผู้ช่วยศาสตราจารย์ ดร.สุทธิพงศ์ บุญผดุง</t>
  </si>
  <si>
    <t>การพัฒนาความสามารถในการอ่านภาษาอังกฤษเพื่อความเข้าใจโดยการจัดการเรียนรู้ด้วยเกมเป็นฐานของนักเรียนชั้นมัธยมศึกษาปีที่ 5/3 โรงเรียนวัดนวลนรดิศ</t>
  </si>
  <si>
    <t>การจัดการเรียนรู้โดยใช้วิธีอ่านแบบ SQ3R เพื่อพัฒนาความสามารถในการอ่านจับใจความภาษาอังกฤษ ของนักเรียนชั้นมัธยมศึกษาปีที่ 4 โรงเรียนวัดน้อยนพคุณ</t>
  </si>
  <si>
    <t xml:space="preserve">ดร.ธรรศนันต์ อุนนะนันทน์ </t>
  </si>
  <si>
    <t>ผลการใช้กิจกรรมตามรูปแบบการสร้างมโนทัศน์เพื่อพัฒนาทักษะการใช้ไวยากรณ์ของนักเรียนชั้นมัธยมศึกษาปีที่ 4/10 โรงเรียนโยธินบูรณะ</t>
  </si>
  <si>
    <t xml:space="preserve">การพัฒนาความรู้ด้านไวยากรณ์โดยใช้กิจกรรมการสอนภาษาเพื่อการสื่อสารของนักเรียนชั้นมัธยมศึกษาปีที่ 3 </t>
  </si>
  <si>
    <t>การพัฒนาชุดกิจกรรมการอ่านภาษาอังกฤษเพื่อความเข้าใจ โดยใช้เทคนิค SQ4R สำหรับนักเรียนชั้นมัธยมศึกษาปีที่ 2/1 โรงเรียนวัดน้อยนพคุณ</t>
  </si>
  <si>
    <t>การใช้ชุดกิจกรรมการเรียนรู้เรื่อง “Past Perfect Continuous Tense” ผ่านการเรียนรู้ด้วยตนเองเพื่อพัฒนาผลสัมฤทธิ์ด้านการใช้โครงสร้างภาษาอังกฤษของนักเรียนระดับชั้นมัธยมศึกษาปีที่ 5/8  โรงเรียนรัตนาธิเบศร์</t>
  </si>
  <si>
    <t>การศึกษาผลการใช้ชุดฝึกไวยากรณ์ร่วมกับสื่อวีดิทัศน์เรื่อง Modal verbs เพื่อพัฒนาผลสัมฤทธิ์ทางไวยากรณ์ของนักเรียนชั้นมัธยมศึกษาปีที่ 4  โรงเรียนวัดเขมาภิรตาราม</t>
  </si>
  <si>
    <t>ผลการใช้วิธีสอนแบบตอบสนองด้วยท่าทาง (TPR) เพื่อพัฒนาทักษะการฟังของนักเรียนชั้นมัธยมศึกษาปีที่ 1 โรงเรียนสตรีนนทบุรี</t>
  </si>
  <si>
    <t>ผลการจัดกิจกรรมการมีส่วนร่วมในการชั้นเรียนออนไลน์ตามแนวคิดการจัดการเรียนรู้แบบร่วมมือ (Cooperative Learning) ของนักเรียนชั้นมัธยมศึกษาปีที่ 4 โรงเรียนวัดราชาธิวาส</t>
  </si>
  <si>
    <t>ผู้ช่วยศาสตราจารย์ ดร.ดวงกมล ฐิติเวส</t>
  </si>
  <si>
    <t>การพัฒนาทักษะการพูดโดยใช้ละครเป็นฐาน (Drama-based Pedagogy) ของนักเรียนชั้นมัธยมศึกษาปีที่ 4 โรงเรียนมหรรณพาราม</t>
  </si>
  <si>
    <t>ผลการใช้กิจกรรมการสอนภาษาอังกฤษตามแนวคิดการจัดการเรียนรู้แบบร่วมมือ (CL) ผ่านแอปพลิเคชัน Zoom ในการพัฒนาการฟังเพื่อจับใจความในชั้นเรียนออนไลน์ของนักเรียนระดับชั้นมัธยมศึกษาปีที่ 4 อิสลามวิทยาลัยแห่งประเทศไทย</t>
  </si>
  <si>
    <t>การใช้กิจกรรมการเรียนการสอนภาษาอังกฤษ ตามแนวคิด 4MAT ในการพัฒนาผลสัมฤทธิ์การอ่านจับใจความ ของนักเรียนชั้นมัธยมศึกษาปีที่ 6 โรงเรียนมัธยมวัดดุสิตาราม</t>
  </si>
  <si>
    <t>ผลการใช้หนังสืออิเล็กทรอนิกส์ (E-book) ในการพัฒนาการเขียนประโยคภาษาอังกฤษของนักเรียนชั้นมัธยมศึกษาปีที่ 3 โรงเรียนมัธยมวัดดุสิตาราม</t>
  </si>
  <si>
    <t>การจัดกิจกรรมการเรียนรู้วิชาภาษาอังกฤษตามแนวเกมมิฟิเคชันเพื่อพัฒนาผลสัมฤทธิ์ทางการเรียนและเสริมสร้างแรงจูงใจของผู้เรียนชั้นมัธยมศึกษาปีที่ 1 โรงเรียนมหรรณพาราม</t>
  </si>
  <si>
    <t>การพัฒนาการเขียนภาษาอังกฤษระดับประโยคโดยใช้กิจกรรมการเรียนรู้แบบเน้นภาระงาน (Task-Based Learning) ของนักเรียนชั้นมัธยมศึกษาปีที่ 3 โรงเรียนมหรรณพาราม</t>
  </si>
  <si>
    <t>ผลการใช้กลวิธีการคิดจากภาพในการพัฒนาทักษะการพูดสรุปความของนักเรียนขั้นมัธยมศึกษาปีที่ 1/5 โรงเรียนมัธยมวัดดุสิตาราม</t>
  </si>
  <si>
    <t>ผลของการจัดการเรียนรู้โดยใช้เกมเพื่อส่งเสริมทักษะการอ่านภาษาอังกฤษเพื่อความเข้าใจของนักเรียนชั้นมัธยมศึกษาปีที่ 2 โรงเรียนศรีบุณยานนท์</t>
  </si>
  <si>
    <t>ผู้ช่วยศาสตราจารย์ ดร.วิภาดา ประสารทรัพย์</t>
  </si>
  <si>
    <t>ผลของการใช้สื่อสภาพจริงเพื่อส่งเสริมความสามารถในการอ่านภาษาอังกฤษ ผ่านการสอนออนไลน์ในรูปแบบอะซิงโครนัส สำหรับนักเรียนชั้นมัธยมศึกษาปีที่ 5</t>
  </si>
  <si>
    <t>ผลของการสอนโดยใช้สื่อนิทานเพื่อส่งเสริมทักษะการฟังภาษาอังกฤษของชั้นนักเรียนมัธยมศึกษาปีที่ 1</t>
  </si>
  <si>
    <t>ผลการใช้เทคนิคการเขียนแบบกึ่งควบคุมเพื่อส่งเสริมทักษะการเขียนภาษาอังกฤษระดับประโยคของนักเรียนชั้นมัธยมศึกษาปีที่ 2</t>
  </si>
  <si>
    <t>ผลของการใช้เทคนิคการสอนด้วยวิธีผังกราฟิกเพื่อส่งเสริมทักษะการอ่านภาษาอังกฤษเพื่อความเข้าใจของนักเรียนชั้นมัธยมศึกษาปีที่ 3</t>
  </si>
  <si>
    <t>ผลของการใช้กิจกรรมการละครหน้ากล้องเพื่อพัฒนาทักษะการพูดภาษาอังกฤษ ของนักเรียนชั้นมัธยมศึกษาปีที่ 3/9 โรงเรียนมัธยมวัดหนองแขม</t>
  </si>
  <si>
    <t>ผลของการจัดการเรียนรู้ที่ใช้กิจกรรมสถานการณ์จำลองเพื่อส่งเสริมทักษะการพูดภาษาอังกฤษของนักเรียนชั้นมัธยมศึกษาปีที่ 4</t>
  </si>
  <si>
    <t>ผลการจัดการเรียนรู้เชิงรุกร่วมกับการใช้อินโฟกราฟิก เรื่อง พลังงานความร้อน เพื่อส่งเสริมทักษะการคิดวิเคราะห์ ของนักเรียนชั้นมัธยมศึกษาปีที่ 1 โรงเรียนวัดเขมาภิรตาราม</t>
  </si>
  <si>
    <t>ผู้ช่วยศาสตราจารย์ ดร.สุมาลี เทียนทองดี</t>
  </si>
  <si>
    <t>ผลการจัดการเรียนรู้แบบสืบเสาะร่วมกับวิธีการโต้แย้งเชิงวิทยาศาสตร์และ
แอปพลิเคชัน Canva เพื่อพัฒนาสมรรถนะการแปลความหมายข้อมูลและการใช้ประจักษ์พยานในเชิงวิทยาศาสตร์ เรื่อง วิธีการแยกสาร นักเรียนชั้นมัธยมศึกษาปีที่ 2</t>
  </si>
  <si>
    <t>ผลการจัดการเรียนรู้แบบห้องเรียนกลับด้านที่มีต่อผลสัมฤทธิ์ทางการเรียนรู้และทักษะการคิดวิเคราะห์ เรื่องระบบนิเวศ ของนักเรียนชั้นมัธยมศึกษาปีที่ 3 โรงเรียนศึกษานารี</t>
  </si>
  <si>
    <t>ผลการจัดการเรียนรู้แบบออนไลน์โดยใช้เกมการศึกษา Flippity เพื่อพัฒนาผลสัมฤทธิ์ทางการเรียนและทักษะการสื่อสารทางวิทยาศาสตร์ เรื่อง ลมฟ้าอากาศรอบตัว ของนักเรียนชั้นมัธยมศึกษาปีที่ 1 โรงเรียนวัดราชาธิวาส</t>
  </si>
  <si>
    <t>การใช้แอปพลิเคชัน Stop Motion เพื่อส่งเสริมสมรรถนะตามแนว PISA ในรายวิชาวิทยาศาสตร์  เรื่อง ความร้อนกับการเปลี่ยนแปลงของสาร ของนักเรียนชั้นมัธยมศึกษาปีที่ 1</t>
  </si>
  <si>
    <t>การพัฒนาชุดกิจกรรมการเรียนรู้ เรื่อง ไฟฟ้า ที่มีผลต่อทักษะการคำนวณทางวิทยาศาสตร์และผลสัมฤทธิ์ทางการเรียนของนักเรียนชั้นมัธยมศึกษาปีที่ 3 โรงเรียนวัดราชาธิวาส</t>
  </si>
  <si>
    <t>การศึกษาผลการจัดการเรียนรู้แบบสืบเสาะหาความรู้ร่วมกับเทคนิค 5W1H และแอปพลิเคชัน WORDWALL เพื่อพัฒนาผลสัมฤทธิ์ทางการเรียนและทักษะการคิดวิเคราะห์ เรื่อง ดินและน้ำ ของนักเรียนชั้นมัธยมศึกษาปีที่ 2 โรงเรียนโยธินบูรณะ 2 (สุวรรณสุทธาราม)</t>
  </si>
  <si>
    <t>ดร.ธัชชา ศุกระจันทร์</t>
  </si>
  <si>
    <t>ผลการจัดการเรียนรู้โดยใช้อินโฟกราฟิกที่มีผลต่อผลสัมฤทธิ์ทางการเรียนและทักษะการตีความหมายข้อมูล ลงข้อสรุป ของนักเรียนชั้นมัธยมศึกษาปีที่ 2/4 โรงเรียนมัธยมวัดดุสิตาราม</t>
  </si>
  <si>
    <t>ผลการจัดการเรียนรู้โดยใช้ปัญหาเป็นฐานร่วมกับแอปพลิเคชัน Lino ที่มีต่อผลสัมฤทธิ์ทางการเรียนและความสามารถในการแก้ปัญหา เรื่อง การถ่ายโอนความร้อน ของนักเรียนชั้นมัธยมศึกษาปีที่ 1 โรงเรียนโยธินบูรณะ 2 (สุวรรณสุทธาราม)</t>
  </si>
  <si>
    <t>การศึกษาผลการจัดการเรียนรู้แบบ Flipped Classroom ร่วมกับเกมการศึกษาที่มีต่อผลสัมฤทธิ์ทางการเรียนและความสามารถในการคิดวิเคราะห์ เรื่องพลังงานความร้อน ของนักเรียนชั้นมัธยมศึกษาปีที่ 1 โรงเรียนบางยี่ขันวิทยาคม</t>
  </si>
  <si>
    <t>ผลการจัดการเรียนรู้แบบออนไลน์โดยใช้สถานการณ์จำลองร่วมกับแอปพลิเคชัน Lino เพื่อพัฒนาผลสัมฤทธิ์ทางการเรียนรู้และทักษะการสื่อสารทางวิทยาศาสตร์ เรื่อง ลมฟ้าอากาศรอบตัว ของนักเรียนชั้นมัธยมศึกษาปีที่ 1/1 โรงเรียนมัธยมวัดเบญจมบพิตร</t>
  </si>
  <si>
    <t>การศึกษาผลการจัดการเรียนรู้โดยใช้บทเรียนสำเร็จรูปร่วมกับเทคนิค 5W1H ที่มีต่อผลสัมฤทธิ์ทางการเรียนและทักษะการคิดวิเคราะห์ เรื่อง พลังงานความร้อน ของนักเรียนชั้นมัธยมศึกษาปีที่ 1 โรงเรียนกุศลศึกษา</t>
  </si>
  <si>
    <t>การพัฒนาแบบฝึกทักษะด้วยเทคนิค POE ที่ส่งเสริมทักษะการคิดวิเคราะห์ เรื่อง งานและพลังงาน สำหรับนักเรียนชั้นมัธยมศึกษาปีที่ 2 โรงเรียนบดินทรเดชา (สิงห์ สิงหเสนี) นนทบุรี</t>
  </si>
  <si>
    <t>ผู้ช่วยศาสตราจารย์ กรกมล ชูช่วย</t>
  </si>
  <si>
    <t>การพัฒนาทักษะการคิดวิเคราะห์โดยใช้เทคนิค 5W1H ผ่านแอปพลิเคชัน Liveworksheets เรื่อง ปฏิกิริยาเคมี ของนักเรียนชั้นมัธยมศึกษาปีที่ 3 โรงเรียนสาธิตมหาวิทยาลัยราชภัฏสวนสุนันทา</t>
  </si>
  <si>
    <t>ผลการจัดการเรียนรู้แบบใช้ปัญหาเป็นฐานร่วมกับผังกราฟิกที่มีผลต่อความสามารถในการแก้ปัญหาทางวิทยาศาสตร์ เรื่อง การถ่ายโอนความร้อนของนักเรียนชั้นมัธยมศึกษาปีที่ 1 โรงเรียนวิมุตยารามพิทยากร</t>
  </si>
  <si>
    <t>การพัฒนาหนังสืออิเล็กทรอนิกส์ (E-book) ร่วมกับ Liveworksheet เรื่อง วงจรไฟฟ้าอย่างง่าย เพื่อพัฒนาผลสัมฤทธิ์ทางการเรียนและการใฝ่เรียนรู้ของนักเรียนชั้นมัธยมศึกษาปีที่ 3 โรงเรียนโยธินบูรณะ</t>
  </si>
  <si>
    <t>การพัฒนาผลสัมฤทธิ์และทักษะการคิดวิเคราะห์เรื่อง ปฏิกิริยาเคมี ด้วยสื่อการสอนบนเว็บ (Web based instruction) สำหรับนักเรียนชั้นมัธยมศึกษาปีที่ 3 โรงเรียนบดินทรเดชา (สิงห์ สิงหเสนี) นนทบุรี</t>
  </si>
  <si>
    <t>การพัฒนาบทเรียนออนไลน์ด้วยแอปพลิเคชัน Quizizz เพื่อพัฒนาทักษะการคิดวิเคราะห์และผลสัมฤทธิ์ทางการเรียนวิทยาศาสตร์ เรื่อง กระบวนการเปลี่ยนแปลงลมฟ้าอากาศ สำหรับนักเรียนชั้นมัธยมศึกษาปีที่ 1 โรงเรียนบดินทรเดชา (สิงห์ สิงหเสนี) นนทบุรี</t>
  </si>
  <si>
    <t>การศึกษาผลของการจัดการเรียนรู้โดยใช้ปัญหาเป็นฐานร่วมกับแอพพลิเคชัน PADLET ที่มีผลต่อผลสัมฤทธิ์ทางการเรียน และความสามารถในการคิดแก้ปัญหา เรื่อง พลังงานความร้อน ของนักเรียนชั้นมัธยมศึกษาปีที่ 1 โรงเรียนวัดราชบพิธ</t>
  </si>
  <si>
    <t>ผู้ช่วยศาสตราจารย์ ดร.เจษฎา ราษฎร์นิยม</t>
  </si>
  <si>
    <t xml:space="preserve">การศึกษาผลการจัดการเรียนรู้การเรียนรู้โดยใช้สมองเป็นฐานร่วมกับการใช้สื่ออินโฟกราฟิกที่มีต่อผลสัมฤทธิ์ทางการเรียนและทักษะการแปลความหมายข้อมูลและการลงข้อสรุป เรื่อง งานและพลังงาน ของนักเรียนชั้นมัธยมศึกษาปีที่ 2 </t>
  </si>
  <si>
    <t>ผลของการจัดการเรียนรู้แบบสืบเสาะหาความรู้ 5 ขั้น โดยใช้เทคนิค KWDL ร่วมกับเกมบลูเคท (Blooket) เพื่อพัฒนาผลสัมฤทธิ์ทางการเรียนรู้วิชาวิทยาศาสตร์ เรื่องงานและพลังงาน และความสามารถในการแก้ปัญหาของนักเรียนชั้นมัธยมศึกษาปีที่ 2/1 โรงเรียนสุวรรณพลับพลาพิทยาคม</t>
  </si>
  <si>
    <t>การศึกษาผลของการจัดการเรียนรู้แบบสืบเสาะหาความรู้ (5Es) ร่วมกับเทคนิค 5W1H และ แอปพลิเคชันบลูเคท (Blooket) ที่มีผลต่อผลสัมฤทธิ์ทางการเรียนและความสามารถในการคิดอย่างมีวิจารณญาณ เรื่อง พลังงานความร้อน ของนักเรียนชั้นมัธยมศึกษาปีที่ 1 โรงเรียนวัดราชบพิธ</t>
  </si>
  <si>
    <t>ผลการจัดการเรียนรู้โดยใช้ปรากฏการณ์เป็นฐานร่วมกับเทคนิคเกมมิฟิเคชันที่มีต่อผลสัมฤทธิ์ทางการเรียนและสมรรถนะวิทยาศาสตร์ตามแนว PISA ด้านการนำความรู้ทางวิทยาศาสตร์มาใช้สร้างคำอธิบายที่สมเหตุสมผล เรื่อง กระบวนการเปลี่ยนแปลงลมฟ้าอากาศ ของนักเรียนชั้นมัธยมศึกษาปีทื่ 1</t>
  </si>
  <si>
    <t>ผลการจัดการเรียนรู้แบบสืบเสาะ (5Es) ร่วมกับหนังสืออิเล็กทรอนิกส์ (E-book) ที่มีผลต่อผลสัมฤทธิ์ทางการเรียนและทักษะการคิดวิเคราะห์ เรื่อง ดินและน้ำ ของนักเรียนชั้นมัธยมศึกษาปีที่ 2 โรงเรียนวัดน้อยนพคุณ</t>
  </si>
  <si>
    <t>ผู้ช่วยศาสตราจารย์ มนมนัส สุดสิ้น 
ดร.พันทิพา พงศ์สัมพันธ์</t>
  </si>
  <si>
    <t>ผลการใช้การจัดการเรียนรู้ 4 MAT ร่วมกับการเรียนการสอนแบบออนไลน์ ที่มีต่อผลสัมฤทธิ์ทางการเรียนและทักษะการคิดวิเคราะห์ เรื่อง ความร้อน ของนักเรียนชั้นมัธยมศึกษา 1/10 โรงเรียนรัตนาธิเบศร์</t>
  </si>
  <si>
    <t>การศึกษาผลการจัดการเรียนรู้แบบสืบเสาะหาความรู้ร่วมกับบทเรียนคอมพิวเตอร์ช่วยสอน (CAI) ที่มีต่อผลสัมฤทธิ์ทางการเรียน และทักษะการคิดวิเคราะห์ เรื่องการแยกสาร ของนักเรียนชั้นมัธยมศึกษาปีที่ 2/7 โรงเรียนรัตนาธิเบศร์</t>
  </si>
  <si>
    <t>ผลการจัดการเรียนรู้โดยใช้คอมพิวเตอร์ช่วยสอน (CAI) ที่มีต่อผลสัมฤทธิ์ทางการเรียน และความสามารถในการคิดวิเคราะห์ เรื่อง โลกและการเปลี่ยนแปลง ของนักเรียนชั้นมัธยมศึกษาปีที่ 2/6 โรงเรียนศรีบุณยานนท์</t>
  </si>
  <si>
    <t>ผลการจัดการเรียนรู้โดยใช้คอมพิวเตอร์ช่วยสอน (CAI) ที่มีต่อผลสัมฤทธิ์ทางการเรียน และความสามารถในการให้เหตุผลเชิงวิทยาศาสตร์เรื่อง กระบวนการเปลี่ยนแปลงลมฟ้าอากาศ ของนักเรียนชั้นมัธยมศึกษาปีที่ 1/9 โรงเรียนสตรีนนทบุรี</t>
  </si>
  <si>
    <t>ผลการจัดการเรียนรู้โดยใช้ปัญหาเป็นฐานร่วมกับสื่ออินโฟกราฟิกที่มีผลต่อผลสัมฤทธิ์ทางการเรียนและความสามารถในการแก้ปัญหา เรื่องพันธุศาสตร์ ของนักเรียนชั้นมัธยมศึกษาปีที่ 3 โรงเรียนวัดน้อยนพคุณ</t>
  </si>
  <si>
    <t>ผลการจัดการเรียนรู้แบบห้องเรียนกลับด้านร่วมกับแอปพลิเคชัน Nearpod ที่มีต่อผลสัมฤทธิ์ทางการเรียนและความสามารถในการคิดวิเคราะห์ เรื่อง ไฟฟ้า ของนักเรียนชั้นมัธยมศึกษาปีที่ 3/6 โรงเรียนศรีบุณยานนท์</t>
  </si>
  <si>
    <t>ผลการจัดการเรียนรู้แบบออนไลน์โดยใช้เกมการศึกษา Wordwall ที่ส่งเสริมทักษะการคิดวิเคราะห์และผลสัมฤทธิ์ทางการเรียน เรื่อง ลมฟ้าอากาศรอบตัว ของนักเรียนชั้นมัธยมศึกษาปีที่ 1/1  โรงเรียนศึกษานารี</t>
  </si>
  <si>
    <t>การพัฒนาทักษะการคิดวิเคราะห์ รายวิชาประวัติศาสตร์ ของนักเรียนชั้นมัธยมศึกษาปีที่1 โรงเรียนสตรีวิทยา 2 ในพระราชูปถัมภ์สมเด็จพระศรีนครินทราบรมราชชนนี โดยการจัดการเรียนรู้แบบการสืบเสาะหาความรู้ 5 ขั้น (5E) ร่วมกับเกมการศึกษา</t>
  </si>
  <si>
    <t>อาจารย์เพียงฤทัย พุฒิเกษม</t>
  </si>
  <si>
    <t>ผลการจัดการเรียนรู้ด้วยวิธีสอนแบบสตอรี่ไลน์ที่มีต่อทักษะการคิดวิเคราะห์ รายวิชาประวัติศาสตร์ของนักเรียนชั้นมัธยมศึกษาปีที่ 2 โรงเรียนหอวัง</t>
  </si>
  <si>
    <t>การพัฒนาทักษะการคิดวิเคราะห์และศึกษาความพึงพอใจ เรื่อง พฤติกรรมการบริโภคของนักเรียนชั้นมัธยมศึกษาปีที่ 1 โรงเรียนสาธิตมหาวิทยาลัยราชภัฏสวนสุนันทา โดยใช้กระบวนการโยนิโสมนสิการร่วมกับบอร์ดเกม</t>
  </si>
  <si>
    <t>การพัฒนาทักษะการคิดวิเคราะห์ วิชาประวัติศาสตร์ เรื่อง รัฐโบราณในดินแดนไทย  ของนักเรียนชั้นมัธยมศึกษาปีที่ 1/9 โรงเรียนมัธยมประชานิเวศน์ โดยใช้วิธีการทางประวัติศาสตร์ ร่วมกับการใช้เกมประกอบการสอน</t>
  </si>
  <si>
    <t>การพัฒนาผลสัมฤทธิ์ทางการเรียน เรื่อง กฎหมายที่เกี่ยวข้องกับตนเองและครอบครัว ของนักเรียนชั้นมัธยมศึกษาปีที่ 2 โรงเรียนสตรีวิทยา 2 ในพระราชูปถัมภ์สมเด็จพระศรีนครินทราบรมราชชนนี โดยใช้การจัดการเรียนรู้แบบห้องเรียนกลับด้าน (Flipped Classroom) ร่วมกับเกมมิฟิเคชัน</t>
  </si>
  <si>
    <t>การพัฒนาทักษะการคิดวิเคราะห์ เรื่อง กฎหมายคุ้มครองสิทธิของบุคคล ของนักเรียนชั้นมัธยมศึกษาปีที่ 1 โรงเรียนสตรีวิทยา 2 ในพระราชูปถัมภ์สมเด็จพระศรีนครินทราบรมราชชนนี โดยใช้รูปแบบการจัดการเรียนการสอนตามวัฏจักรการเรียนรู้(4 MAT)</t>
  </si>
  <si>
    <t>การพัฒนาผลสัมฤทธิ์ทางการเรียน เรื่อง ภัยพิบัติทางธรรมชาติและการจัดการทรัพยากรธรรมชาติและสิ่งแวดล้อม โดยใช้การจัดการเรียนรู้แบบเกมมิฟิเคชัน(Gamification) ของนักเรียนชั้นมัธยมศึกษาปีที่ 2  โรงเรียนเทพลีลา</t>
  </si>
  <si>
    <t>อาจารย์วีรพจน์ รัตนวาร</t>
  </si>
  <si>
    <t>การพัฒนาทักษะการคิดวิเคราะห์ เรื่อง ทวีปอเมริกาเหนือ ของนักเรียนชั้นมัธยมศึกษาปีที่ 3 โรงเรียนมัธยมวัดเบญจมบพิตร โดยใช้การจัดการเรียนรู้แบบการสืบเสาะหาความรู้ 5 ขั้น (5E) (Inquiry Based Learning)</t>
  </si>
  <si>
    <t>การพัฒนาผลสัมฤทธิ์ทางการเรียน เรื่อง ภัยพิบัติทางธรรมชาติและการจัดการทรัพยากรธรรมชาติและสิ่งแวดล้อม 
ด้วยการจัดการเรียนรู้โดยใช้ปัญหาเป็นฐาน (Problem-Based Learning) ของนักเรียนชั้นมัธยมศึกษาปีที่ 2/1 โรงเรียนมัธยมวัดเบญจมบพิตร</t>
  </si>
  <si>
    <t>การศึกษาผลการจัดการเรียนรู้โดยใช้เกมมิฟิเคชัน (Gamification) เพื่อพัฒนาผลสัมฤทธิ์ เรื่อง สถาบันการเงิน ของนักเรียนชั้นมัธยมศึกษาปีที่ 1 โรงเรียนเทพลีลา</t>
  </si>
  <si>
    <t>ผู้ช่วยศาสตราจารย์ ดร.กรรณิการ์ ภิรมย์รัตน์</t>
  </si>
  <si>
    <t xml:space="preserve">พัฒนาผลสัมฤทธิ์ทางการเรียน เรื่อง ความสัมพันธ์ระหว่างประเทศสมัยธนบุรีของนักเรียนชั้นมัธยมศึกษาปีที่ 2/3 โรงเรียนมัธยมวัดหนองแขม โดยใช้เทคนิคผังกราฟิก (Graphic organizers) ร่วมกับเกมการศึกษาออนไลน์ </t>
  </si>
  <si>
    <t>การศึกษาผลสัมฤทธิ์ทางการเรียน เรื่อง พัฒนาการทางประวัติศาสตร์ยุโรป ของนักเรียนชั้นมัธยมศึกษาปีที่ 3 โรงเรียนเศรษฐบุตรบำเพ็ญ โดยใช้กิจกรรมการเรียนรู้แบบห้องเรียนกลับด้านร่วมกับอินโฟกราฟิก</t>
  </si>
  <si>
    <t>ผลของการจัดการเรียนรู้แบบสืบเสาะหาความรู้ 7 ขั้น (7E) ที่มีต่อทักษะการคิดวิเคราะห์ ในรายวิชาหน้าที่พลเมือง วัฒนธรรม และการดำเนินชีวิตในสังคม ของนักเรียนชั้นมัธยมศึกษาปีที่ 4 โรงเรียนศรีบุณยานนท์</t>
  </si>
  <si>
    <t>อาจารย์ธีรารัตน์ ทิพย์จรัสเมธา</t>
  </si>
  <si>
    <t>การพัฒนาพฤติกรรมการเรียนและผลสัมฤทธิ์ทางการเรียนวิชาพระพุทธศาสนาของนักเรียนชั้นมัธยมศึกษาปีที่ 1/5 โรงเรียนมหรรณพาราม ด้วยการจัดการเรียนรู้แบบเกมเป็นฐาน</t>
  </si>
  <si>
    <t>การพัฒนาความสามารถในการคิดอย่างมีวิจารณญาณรายวิชาหน้าที่พลเมือง วัฒนธรรมและการดำเนินชีวิตในสังคม ของนักเรียนชั้นมัธยมศึกษาปีที่ 1 โรงเรียนศรีบุณยานนท์ โดยใช้การจัดการเรียนรู้แบบการแสดงบทบาทสมมติ</t>
  </si>
  <si>
    <t xml:space="preserve">การพัฒนาแรงจูงใจทางการเรียนในรายวิชาพระพุทธศาสนา เรื่อง หลักธรรมทางพระพุทธศาสนา โดยใช้การ์ดเกมการศึกษาตามแนวคิดการเรียนรู้แบบ (Active Learning) ของนักเรียนชั้นมัธยมศึกษาปีที่ 5/5 โรงเรียนศรีบุณยานนท์ </t>
  </si>
  <si>
    <t xml:space="preserve"> การพัฒนาผลสัมฤทธิ์ทางการเรียน เรื่อง เครื่องมือและเทคโนโลยีทางภูมิศาสตร์ของนักเรียนชั้นมัธยมศึกษาปีที่ 5/3 โรงเรียนมหรรณพาราม โดยใช้รูปแบบการสอนมโนทัศน์</t>
  </si>
  <si>
    <t>การพัฒนาความจำขณะทำงานและผลสัมฤทธิ์ทางการเรียน เรื่อง กฎหมายกับการดำเนินชีวิตประจำวัน ของนักเรียนชั้นมัธยมศึกษาปีที่ 2/7 โรงเรียนวัดราชบพิธ โดยใช้สื่อพหุผัสสะ</t>
  </si>
  <si>
    <t>การจัดการเรียนรู้โดยใช้กลวิธีเสริมต่อการเรียนรู้ (Scaffolding strategies) เพื่อลดความวิตกกังวลในการเรียนวิชาประวัติศาสตร์ ของนักเรียนชั้นมัธยมศึกษาปีที่ 3/8 โรงเรียนวัดราชบพิธ</t>
  </si>
  <si>
    <t>การพัฒนาความสามารถในการแสวงหาความรู้และผลสัมฤทธิ์ทางการเรียนสาระหน้าที่พลเมือง วัฒนธรรม และการดำเนินชีวิตในสังคม เรื่อง พลเมืองดี ระดับชั้นมัธยมศึกษาปีที่ 1/4 โดยการจัดกิจกรรมการเรียนรู้ตามทฤษฎีการเชื่อมโยงความรู้ (Connectivism)</t>
  </si>
  <si>
    <t>ผลการจัดการเรียนรู้ด้วยกระบวนการ GPAS 5 Steps มีต่อทักษะการคิดวิเคราะห์ วิชาเศรษฐศาสตร์ เรื่อง กลไกราคาในระบบเศรษฐกิจ ของนักเรียนชั้นมัธยมศึกษาปีที่ 3/11 โรงเรียนสตรีนนทบุรี</t>
  </si>
  <si>
    <t>อาจารย์กุลทราภรณ์ สุพงษ์</t>
  </si>
  <si>
    <t>ผลของการจัดการเรียนรู้โดยใช้รูปแบบการสอนแบบนำเสนอมโนทัศน์กว้างล่วงหน้าที่มีต่อผลสัมฤทธิ์ทางการเรียน เรื่อง การออมและการลงทุน ของนักเรียนชั้นมัธยมศึกษาปีที่ 2/11 โรงเรียนสตรีนนทบุรี</t>
  </si>
  <si>
    <t>การพัฒนาทักษะการคิดวิเคราะห์ทางการเรียน เรื่อง ประเภทของตลาดในระบบเศรษฐกิจ ของนักเรียนชั้นมัธยมศึกษาปีที่ 3 โรงเรียนศีลาจารพิพัฒน์ โดยใช้บอร์ดเกมออนไลน์</t>
  </si>
  <si>
    <t xml:space="preserve">การพัฒนาผลสัมฤทธิ์ทางการเรียน เรื่อง การเผยแผ่พระพุทธศาสนาสู่ประเทศเพื่อนบ้าน ของนักเรียนชั้นมัธยมศึกษาปีที่ 2 โรงเรียนศีลาจารพิพัฒน์ โดยใช้เกมประกอบการเรียนการสอนออนไลน์ </t>
  </si>
  <si>
    <t>การพัฒนาผลสัมฤทธิ์ทางการเรียนและเจตคติต่อการเรียนออนไลน์  เรื่อง กฎหมายที่เกี่ยวข้องกับตนเองและครอบครัวของนักเรียนชั้นมัธยมศึกษาปีที่ 2 โรงเรียนโพธิสารพิทยากรโดยใช้รูปแบบการเรียนการสอนแบบโต้วาที</t>
  </si>
  <si>
    <t>Enhancement of Undergraduate Students’ Competency in Creating English Learning Innovation through Hybrid Learning with Peer Coaching</t>
  </si>
  <si>
    <t>ERIC</t>
  </si>
  <si>
    <t>Journal of Educational Issues Vol. 8, No. 1 หน้า 250-260</t>
  </si>
  <si>
    <t>เมษายน 2565</t>
  </si>
  <si>
    <t>อาจารย์ธีราภรณ์ พลายเล็ก
อาจารย์อาบีเกล มีลาด เอสเซียน</t>
  </si>
  <si>
    <t>การสร้างชุดนวัตกรรมการออกเสียงแบบโฟนิกส์เพื่อพัฒนาทักษะ การออกเสียงภาษาอังกฤษของนักเรียนระดับประถมศึกษา</t>
  </si>
  <si>
    <t>ารสารศึกษาศาสตร์ มหาวิทยาลัยมหาสารคาม หมายเลข ปีที่ 16 ฉบับที่ 2 หน้า 286-298</t>
  </si>
  <si>
    <t>มกราคม-มีนาคม 2565</t>
  </si>
  <si>
    <t>การพัฒนาเครื่องมือประเมินสมรรถนะการจัดการเรียนรู้ยุคโควิด ๑๙ ของนักศึกษาครู คณะครุศาสตร์ มหาวิทยาลัยราชภัฏสวนสุนันทา</t>
  </si>
  <si>
    <t>วารสารบัณฑิตศึกษามหาจุฬาขอนแก่น ปีที่ 9 ฉบับที่ 1 หน้า 89-101</t>
  </si>
  <si>
    <t>ผู้ช่วยศาสตราจารย์ ดร.วิภาวรรณ เอกวรรณัง</t>
  </si>
  <si>
    <t>การพัฒนารูปแบบการสองเสริมทักษะการสอนและความตระหนักในความเป็นครูของนักศึกษาฝึกประสบการณ์วิชาชีพครู</t>
  </si>
  <si>
    <t>วารสารการบริหารนิติบุคคลและนวัตกรรมท้องถิ่น ปีที่ 8 ฉบับ 4 หน้า 353-368</t>
  </si>
  <si>
    <t>ดร. สุดารัตน์ ศรีมา</t>
  </si>
  <si>
    <t>A Study on Estimating Land Value Distribution for the Talingchan District, Bangkok Using Points-of-Interest Data and Machine Learning Classification</t>
  </si>
  <si>
    <t>SCOPUS - SJR Q2</t>
  </si>
  <si>
    <t xml:space="preserve"> Applied Sciences Volume 11 Issue 22 หน้า 1-22</t>
  </si>
  <si>
    <t>ผู้ช่วยศาสตราจารย์ มรกต วรชัยรุ่งเรือง
ผู้ช่วยศาสตราจารย์ ดร.กันยพัชร์ ธนกุลวุฒิโรจน์</t>
  </si>
  <si>
    <t>คณะมนุษยศาสตร์และสังคมศาสตร์
คณะเทคโนโลยีอุตสาหกรรม</t>
  </si>
  <si>
    <t>ผู้หญิงกับสิทธิเสรีภาพทางร่างกายภายใต้ระบบปิตาธิปไตย
ที่ปรากฏในนวนิยายเชิงอัตชีวประวัติ เรื่อง คิมจียอง เกิดปี 82</t>
  </si>
  <si>
    <t>วารสารมนุษยศาสตร์และสังคมศาสตร์ มหาวิทยาลัยราชภัฏสวนสุนันทา ปีที่ 4 ฉบับที่ 2 หน้า 120-131, ISSN 2630-0516, e-ISSN 2773-8507</t>
  </si>
  <si>
    <t>ผู้ช่วยศาสตราจารย์ ดร.จิราภรณ์ อัจฉริยะประสิทธิ์</t>
  </si>
  <si>
    <t>คณะมนุษยศาสตร์และสังคมศาสตร์</t>
  </si>
  <si>
    <t>SPATIAL ASSESSMENT OF BUILT-UP AND RECREATION EXPANSION USING GEO-INFORMATIC TECHNIQUE IN KOH CHANG ISLAND, THAILAND</t>
  </si>
  <si>
    <t>GeoJournal of Tourism and Geosites เล่มที่ 39 ฉบับที่ 4 หน้า 1501 - 1506</t>
  </si>
  <si>
    <t>อาจารย์คธาวุฒิ ไวยสุศรี</t>
  </si>
  <si>
    <t>การศึกษาเปรียบเทียบสัตว์เหนือธรรมชาติในไตรภูมิกถา
กับเทพปกรณัมวัฒนธรรมต่าง ๆ</t>
  </si>
  <si>
    <t>วารสารสวนสุนันทาวิชาการและวิจัย มหาวิทยาลัยราชภัฏสวนสุนันทา ปีที่ 15 ฉบับที่ 2 หน้า 217-248</t>
  </si>
  <si>
    <t>อาจารย์อาทิมา พงศ์ไพบูลย์</t>
  </si>
  <si>
    <t>USING MORAN’S I FOR DETECTION AND MONITORING
OF THE COVID-19 SPREADING STAGE IN THAILAND
DURING THE THIRD WAVE OF THE PANDEMIC</t>
  </si>
  <si>
    <t>SCOPUS - SJR Q3</t>
  </si>
  <si>
    <t>GEOGRAPHY, ENVIRONMENT, SUSTAINABILITY vol.14 no.4 หน้า 155-167</t>
  </si>
  <si>
    <t>Spatial Evolution of Coastal Tourist City Using the Dyna-CLUE Model in Koh Chang of Thailand during 1990–2050</t>
  </si>
  <si>
    <t>SCOPUS - SJR Q1</t>
  </si>
  <si>
    <t>ISPRS International Journal of Geo-Information vol.11 no.1 หน้า 1-25</t>
  </si>
  <si>
    <t>อุดมการณ์ทางสังคมในคำฉันท์ดุษฎีสังเวยกล่อมช้าง</t>
  </si>
  <si>
    <t>วารสารไทยศึกษา จุฬาลงกรณ์มหาวิทยาลัย ปีที่ 17 ฉบับที่ 2 หน้า 73-99</t>
  </si>
  <si>
    <t>อาจารย์วรุณญา อัจฉริยบดี</t>
  </si>
  <si>
    <t>การพัฒนาคุณภาพชีวิตของเกษตรกรให้ยั่งยืนโดยการทําเกษตรอินทรีย์ กรณีศึกษาชุมชนเกษตรอินทรีย์ ตําบลคลองโยง อําเภอพุทธมณฑล จังหวัดนครปฐม</t>
  </si>
  <si>
    <t>วารสารวิชาการมนุษยศาสตร์และสังคมศาสตร์ มหาวิทยาลัยราชภัฏธนบุรีปีที่ 4 ฉบับที่ 3 หน้า 7-21</t>
  </si>
  <si>
    <t>ดร.วาสนา สุรีย์เดชะกุล</t>
  </si>
  <si>
    <t>ระดับการเข้าถึงของระบบขนส่งสาธารณะกับการใช้ที่ดินเขตตลิ่งชัน กรุงเทพมหานคร</t>
  </si>
  <si>
    <t xml:space="preserve">วารสารมหาวิทยาลัยศิลปากร ปีที่ 42 ฉบับที่ 1 หน้า 90-103 </t>
  </si>
  <si>
    <t>มกราคม-กุมภาพันธ์ 2565</t>
  </si>
  <si>
    <t>อาจารย์พรเพิ่ม แซ่โง้ว
ผู้ช่วยศาสตราจารย์มรกต วรชัยรุ่งเรือง
อ.ณยศ กุลพานิช
อ.คธาวุฒิ ไวยสุศรี</t>
  </si>
  <si>
    <t>ลวดลายผ้า (83425)</t>
  </si>
  <si>
    <t>7 ผลงานได้รับการจดสิทธิบัตร</t>
  </si>
  <si>
    <t>กรมทรัพย์สินทางปัญญา</t>
  </si>
  <si>
    <t>27 มกราคม 2565</t>
  </si>
  <si>
    <t>ผู้ช่วยศาสตราจารย์ ดร.ภูสิทธ์ ภูคำชะโนด</t>
  </si>
  <si>
    <t>English Compound Words from Online Smartphone Advertisements</t>
  </si>
  <si>
    <t>The 15th National and International Conference "Global Goals, Local Actions: Looking Back and Moving Forward 2022" ณ บัณฑิตวิทยาลัย</t>
  </si>
  <si>
    <t>21 มีนาคม 2565</t>
  </si>
  <si>
    <t>ผู้ช่วยศาสตราจารย์ ดร.สุวรีย์ ยอดฉิม
อาจารย์ ดร.อังค์วรา เหลืองนภา</t>
  </si>
  <si>
    <t>English Derivational Suffixes from Handbags Online Advertisement</t>
  </si>
  <si>
    <t>ผู้ช่วยศาสตราจารย์ ดร.สุวรีย์ ยอดฉิม
อาจารย์นภาศรี สุวรรณโชติ
ผู้ช่วยศาสตราจารย์ ดร.Kirk Person</t>
  </si>
  <si>
    <t>คณะมนุษยศาสตร์และสังคมศาสตร์
บัณฑิตวิทยาลัย (กลุ่มมนุษย์ฯ)</t>
  </si>
  <si>
    <t>English Participles Used in Online Skincare Advertisements</t>
  </si>
  <si>
    <t>ผู้ช่วยศาสตราจารย์ ดร.สุวรีย์ ยอดฉิม
อาจารย์จินต์จิรา บุญชูตระกูล
ผู้ช่วยศาสตราจารย์ ดร.Kirk Person</t>
  </si>
  <si>
    <t>Patterns of English Collocations Used in Companies’ Core Values</t>
  </si>
  <si>
    <t>ผู้ช่วยศาสตราจารย์ ดร.สุวรีย์ ยอดฉิม
ผู้ช่วยศาสตราจารย์อนันตชัย เอกะ
ผู้ช่วยศาสตราจารย์ ดร.Kirk Person</t>
  </si>
  <si>
    <t>English Modal Verbs from GSMC Marketing Podcast: Episode 1-108</t>
  </si>
  <si>
    <t>ผู้ช่วยศาสตราจารย์ ดร.สุวรีย์ ยอดฉิม
อาจารย์ปทิตตา อัคราธนกุล
ผู้ช่วยศาสตราจารย์ ดร.Kirk Person</t>
  </si>
  <si>
    <t>The Phonology of Yunnanese Dialect at Mae Salong Nok Sub-District, Mae Fah Luang District, Chiang Rai Province</t>
  </si>
  <si>
    <t xml:space="preserve">อาจารย์ฤดี เอี่ยมเรืองพร
ผู้ช่วยศาสตราจารย์ ดร.สุวรีย์ ยอดฉิม
ผู้ช่วยศาสตราจารย์อนันตชัย เอกะ
</t>
  </si>
  <si>
    <t>Problems of Using Google Translate for Translating Business News from English to Thai</t>
  </si>
  <si>
    <t>อาจารย์จินต์จิรา บุญชูตระกูล
ผู้ช่วยศาสตราจารย์ ดร.สุวรีย์ ยอดฉิม</t>
  </si>
  <si>
    <t>The Differences of Online News Translations with Different Translation Applications</t>
  </si>
  <si>
    <t>อาจารย์จินต์จิรา บุญชูตระกูล
อาจารย์ ดร.อังค์วรา เหลืองนภา</t>
  </si>
  <si>
    <t>องค์ประกอบของการให้คำจำกัดความคำศัพท์ภาษาอังกฤษที่เกี่ยวข้องกับโลจิสติกส์</t>
  </si>
  <si>
    <t>อาจารย์ ดร.อังค์วรา เหลืองนภา</t>
  </si>
  <si>
    <t>การศึกษาคำปรากฏร่วมภาษาอังกฤษในจดหมายธุรกิจ</t>
  </si>
  <si>
    <t>รายการคำศัพท์ที่พบบ่อยในธุรกิจการซื้อขายเพื่อการส่งออก</t>
  </si>
  <si>
    <t>อาจารย์ปทิตตา อัคราธนกุล
ผู้ช่วยศาสตราจารย์ ดร.สุวรีย์ ยอดฉิม
อาจารย์สุณัฐา กรุดทอง</t>
  </si>
  <si>
    <t>การวิเคราะห์อัตถภาคของโปรไฟล์บริษัทโลจิสติกส์</t>
  </si>
  <si>
    <t>อาจารย์นภาศรี สุวรรณโชติ
อาจารย์ ดร.อังค์วรา เหลืองนภา</t>
  </si>
  <si>
    <t>คำศัพท์และคำปรากฏร่วมที่พบบ่อยในตัวอย่างข้อสอบโทอิคและในรายการคำปรากฏร่วมภาษาอังกฤษเชิงวิชาการ</t>
  </si>
  <si>
    <t>ทิศทางการพัฒนาหลักสูตรศิลปศาสตรบัณฑิต สาขาวิชาภาษาอังกฤษธุรกิจ</t>
  </si>
  <si>
    <t>ผู้ช่วยศาสตราจารย์อนันตชัย เอกะ
อาจารย์ ดร.อังค์วรา เหลืองนภา
ผู้ช่วยศาสตราจารย์ ดร.สุวรีย์ ยอดฉิม</t>
  </si>
  <si>
    <t xml:space="preserve">การเชื่อมโยงความในรายการคุยตองรวย </t>
  </si>
  <si>
    <t>การประชุมวิชาการระดับชาติ “ราชมงคลสุรินทร ครั้งท ี่12” “วิจัยและนวัตกรรมเพื่อพัฒนาเศรษฐกิจวิถีใหม” ณ มหาวิทยาลัยเทคโนโลยีราชมงคลอีสาน วิทยาเขตสุรินทร์ หน้า 159-168</t>
  </si>
  <si>
    <t>16-17 กันยายน 2564</t>
  </si>
  <si>
    <t>อาจารย์กฤติกา ผลเกิด</t>
  </si>
  <si>
    <t xml:space="preserve">กลวิธีการใชศัพทและสำนวนในรายการคุยตองรวย </t>
  </si>
  <si>
    <t>การประชุมวิชาการระดับชาติ “ราชมงคลสุรินทร ครั้งท ี่12” “วิจัยและนวัตกรรมเพื่อพัฒนาเศรษฐกิจวิถีใหม” ณ มหาวิทยาลัยเทคโนโลยีราชมงคลอีสาน วิทยาเขตสุรินทร์ หน้า 150-158</t>
  </si>
  <si>
    <t>The innovative approach to sufficiency economy in Thailand's Northeastern region provinces</t>
  </si>
  <si>
    <t>SCOPUS</t>
  </si>
  <si>
    <t>Journal of Community Positive Practices, No. 1, Issue 22 หน้า 20-33</t>
  </si>
  <si>
    <t>มีนาคม 2565</t>
  </si>
  <si>
    <t>การศึกษาความแตกตางของคำพองความหมายภาษาจีนในการสอบวัดระดับภาษาจีน (HSK) ระดับ 5</t>
  </si>
  <si>
    <t>วารสารวิชาการมนุษยศาสตรและสังคมศาสตร มหาวิทยาลัยราชภัฏธนบุรี ปี 5 ฉบับ 1 หน้า 35-50</t>
  </si>
  <si>
    <t>มกราคม-เมษายน 2565</t>
  </si>
  <si>
    <t>ดร.ชนิชา คิดประเสริฐ</t>
  </si>
  <si>
    <t>มาตรการคุ้มครองสิทธิในการทำงานของผู้สูงอายุตามกฎหมายไทยเปรียบเทียบกับกฎหมายประเทศญี่ปุ่น</t>
  </si>
  <si>
    <t>วารสารวิชาการนิติศาสตร์เเละสังคมท้องถิ่น คณะนิติศาสตร์ มหาวิทยาลัยราชภัฏสุราษฎร์ธานี ปีที่ 6 ฉบับที่ 1 หน้า 187-204</t>
  </si>
  <si>
    <t>มกราคม – มิถุนายน 2565</t>
  </si>
  <si>
    <t>ผู้ช่วยศาสตราจารย์ ดร.กมลวรรณ อยู่วัฒนะ</t>
  </si>
  <si>
    <t>วิทยาลัยการเมืองและการปกครอง</t>
  </si>
  <si>
    <t>“Greening” as a trend in management and HRM development
in the service sector (the case Thailand)</t>
  </si>
  <si>
    <t xml:space="preserve">SCOPUS </t>
  </si>
  <si>
    <t>IOP Conference Series: Earth and Environmental Science, Volume 937, หน้า 1-10</t>
  </si>
  <si>
    <t>อาจารย์ประภัสรา วจีทองรัตนา</t>
  </si>
  <si>
    <t>คณะวิทยาการจัดการ</t>
  </si>
  <si>
    <t>Conceptualization of taxation ecologization in the dynamics of the national economy competitiveness (on the example of
Thailand)</t>
  </si>
  <si>
    <t>IOP Conference Series: Earth and Environmental Science, Volume 937, หน้า 1-9</t>
  </si>
  <si>
    <t>อาจารย์ส่งเสริม วจีทองรัตนา</t>
  </si>
  <si>
    <t>TQM KNOWLEDGE MANAGEMENT AND ANALYSIS OF SMES IN THAILAND</t>
  </si>
  <si>
    <t>POLISH JOURNAL OF MANAGEMENT STUDIES vol.24 no.2 หน้า 386-397</t>
  </si>
  <si>
    <t>ผู้ช่วยศาสตราจารย์ ดร.พิสิษฐ์ พจนจารุวิทย์</t>
  </si>
  <si>
    <t>THE ANTECEDENTS OF EXPORT PERFORMANCE: A CASE OF THAI EXPORT ORIENTED MANUFACTURING FIRMS</t>
  </si>
  <si>
    <t>Journal of Management Information and Decision Sciences vol.24 special issue 6. หน้า 1-16</t>
  </si>
  <si>
    <t>ผู้ช่วยศาสตราจารย์ ปุณชญา หิรัญฤทธิกร</t>
  </si>
  <si>
    <t>การประเมินผลการบริหารจัดการกองทุนรวมตราสารทุนประเภทกองทุนหุ้นขนาดใหญ่ ด้วยวิธีการผสมผสานกลยุทธ์เชิงรุกกับกลยุทธ์เชิงรับ</t>
  </si>
  <si>
    <t xml:space="preserve">วารสารการจัดการธุรกิจ มหาวิทยาลัยบูรพา ปีที่ 10 ฉบับที่ 2 </t>
  </si>
  <si>
    <t>ดร.ณัฐณิชา กลีบบัวบาน
ผู้ช่วยศาสตราจารย์ ดร.นิยม สุวรรณเดช</t>
  </si>
  <si>
    <t>คณะวิทยาการจัดการ
วิทยาลัยนวัตกรรมและการจัดการ</t>
  </si>
  <si>
    <t>Model to development the quality of life disability caused by the unrest in the three southern most proviences of Pattani, Yala, and Narathiwat</t>
  </si>
  <si>
    <t>Journal of Positive School Psychology vol.6 issue.2 หน้า 2794-2808</t>
  </si>
  <si>
    <t>กุมภาพันธ์ 2565</t>
  </si>
  <si>
    <t>รองศาสตราจารย์ ดร. บัณฑิต ผังนิรันดร์</t>
  </si>
  <si>
    <t xml:space="preserve">คณะวิทยาการจัดการ
</t>
  </si>
  <si>
    <t>Performance Analysis of the Small and Medium Enterprises Based on Green product Management</t>
  </si>
  <si>
    <t>Journal of Positive School Psychology vol.6 issue.2 หน้า 3004-3018</t>
  </si>
  <si>
    <t>ผู้ช่วยศาสตราจารย์ ลัดดา หิรัญยวา
ผู้ช่วยศาสตราจารย์ อภิญญา วิเศษสิงห์
ผู้ช่วยศาสตราจารย์ ดร.สิทธิชัย ธรรมเสน่ห์
รองศาสตราจารย์ ดร.ดวงสมร รุ่งสวรรค์โพธิ์</t>
  </si>
  <si>
    <t>ผลกระทบของ COVID19 ต่อภาคธุรกิจในประเทศไทย</t>
  </si>
  <si>
    <t>การประชุมวิชาการนำเสนอผลงานวิจัยระดับชาติและนานาชาติ ครั้งที่ 12 มหาวิทยาลัยราชภัฏสวนสุนันทา หน้า 244-253</t>
  </si>
  <si>
    <t>ผู้ช่วยศาสตราจารย์กวินพัฒน์ เลิศพงษ์มณี
อาจารย์ชัชรินทร์ ศาสตร์เสริม
รองศาสตราจารย์ ดร.ดวงสมร รุ่งสวรรค์โพธิ์</t>
  </si>
  <si>
    <t>Online marketing innovations influencing the satisfaction of purchasing through social media platform</t>
  </si>
  <si>
    <t>International Journal of Health Sciences vol.6 special issue.4 หน้า1414-1424</t>
  </si>
  <si>
    <t>ผู้ช่วยศาสตราจารย์ ดร.ณัฐพงษ์ เตชะรัตนเสฏฐ์</t>
  </si>
  <si>
    <t>Effect of Marketing Communication and
Information Sharing on Performance of Small
and Medium-Sized Enterprises (SMEs) in
Thailand</t>
  </si>
  <si>
    <t>International Journal of Health Sciences Special Issue III หน้า 121-135</t>
  </si>
  <si>
    <t>ผู้ช่วยศาสตราจารย์ ดร.สมศักดิ์ คล้ายสังข์
ผู้ช่วยศาสตราจารย์ชุติมา คล้ายสังข์</t>
  </si>
  <si>
    <t>วิทยาลัยนิเทศศาสตร์
คณะวิทยาการจัดการ</t>
  </si>
  <si>
    <t>Corporate Social Responsibility (CSR)
Relationship Between Customer Trust and
Customer Satisfaction on Customers Loyalty in
Retail Business in Thailand</t>
  </si>
  <si>
    <t>International Journal of Health Sciences Special Issue III หน้า 83-95</t>
  </si>
  <si>
    <t>ผู้ช่วยศาสตราจารย์ชุติมา คล้ายสังข์
ผู้ช่วยศาสตราจารย์ ดร.สมศักดิ์ คล้ายสังข์</t>
  </si>
  <si>
    <t>คณะวิทยาการจัดการ
วิทยาลัยนิเทศศาสตร์</t>
  </si>
  <si>
    <t>Linking Brand Relationship Between Human
Resource Management: The Mediating Effect of
Positioning and Leadership Management</t>
  </si>
  <si>
    <t>International Journal of Health Sciences Special Issue III หน้า 121-137</t>
  </si>
  <si>
    <t>ผู้ช่วยศาสตราจารย์ ดร.ชารวี บุตรบำรุง
อาจารย์รัศมี รัตนอุบล
อาจารย์กนกวรรณ แก้วประเสริฐ</t>
  </si>
  <si>
    <t>Agriculture Product' Sustainable Growth in
Thailand Through Top Management
Commitment and Organizational Management:
Mediating Role of Eco-Innovation Strategies</t>
  </si>
  <si>
    <t>International Journal of Health Sciences Special Issue III หน้า 134-149</t>
  </si>
  <si>
    <t>ผู้ช่วยศาสตราจารย์กวินพัฒน์ เลิศพงษ์มณี
อาจารย์วิทยา อินทรพิมล
อาจารย์รุ่งลักษมี รอดขำ</t>
  </si>
  <si>
    <t>Account Management, Innovative Management,
and Audit Quality Affect the Accounting
Performance of Small and Medium Enterprises
in Thailand</t>
  </si>
  <si>
    <t>International Journal of Health Sciences Special Issue III หน้า 49-65</t>
  </si>
  <si>
    <t>ดร.อโนชา โรจนพานิช
ผู้ช่วยศาสตราจารย์ ดร.อัญชนา สุขสมจิตร*
อาจารย์สุภาภรณ์ วิมลชัยฤกษ์**</t>
  </si>
  <si>
    <t>คณะวิทยาการจัดการ
บัณฑิตวิทยาลัย (กลุ่มมนุษยศาสตร์ฯ)*
วิทยาลัยนิเทศศาสตร์**</t>
  </si>
  <si>
    <t>Service Innovation and Employee Engagement
on Marketing Performance of Retail Modern
Trade in Thailand</t>
  </si>
  <si>
    <t>International Journal of Health Sciences Special Issue III หน้า 66-82</t>
  </si>
  <si>
    <t>ดร.ณัฐณิชา กลีบบัวบาน
ดร.อโนชา โรจนพานิช
ผู้ช่วยศาสตราจารย์ ดร.สมภูมิ แสวงกุล
ผู้ช่วยศาสตราจารย์สมฤดี พงษ์เสนา*</t>
  </si>
  <si>
    <t xml:space="preserve">คณะวิทยาการจัดการ
คณะวิทยาศาสตร์และเทคโนโลยี*
</t>
  </si>
  <si>
    <t xml:space="preserve">Management Strategy, Innovative Leadership, and Dynamic Capabilities Affect Success of Public Companies in Thailand </t>
  </si>
  <si>
    <t>International Journal of Health Sciences Special issue 2 หน้า 23–35</t>
  </si>
  <si>
    <t>รองศาสตราจารย์ ดร.กฤษฎา สังขมณี
ดร.แจ่มจันทร์ คล้ายวงษ์*</t>
  </si>
  <si>
    <t>คณะวิทยาการจัดการ
วิทยาลัยนวัตกรรมและการจัดการ*</t>
  </si>
  <si>
    <t xml:space="preserve">Keys to success for the advertising media management business on the sky train routes in Thailand </t>
  </si>
  <si>
    <t>International Journal of Health Sciences Special issue 2 หน้า  1383–1396</t>
  </si>
  <si>
    <t>รองศาสตราจารย์ ดร.กฤษฎา สังขมณี
ผู้ช่วยศาสตราจารย์ ดร.ณัฐพงษ์ เตชะรัตนเสฏฐ์</t>
  </si>
  <si>
    <t>Influence of Entrepreneurial Orientation and Leaderships Management on Organizational Agility of Hotel Business in Thailand with Moderating Role of Innovative Learning</t>
  </si>
  <si>
    <t>International Journal of Health Sciences Special issue 3 หน้า  1383–1397</t>
  </si>
  <si>
    <t>ผู้ช่วยศาสตราจารย์ สิริอร จำปาทอง</t>
  </si>
  <si>
    <t>การจัดการท่องเที่ยวโดยชุมชนเพื่อการพัฒนาการท่องเที่ยวอย่างยั่งยืน</t>
  </si>
  <si>
    <t>วารสารวิชาการ สถาบันวิทยาการจัดการแห่งแปซิฟิค (สาขามนุษยศาสตร์และสังคมศาสตร์) หน้า 19-33</t>
  </si>
  <si>
    <t>ผู้ช่วยศาสตราจารย์กวินพัฒน์ เลิศพงษ์มณี</t>
  </si>
  <si>
    <t>FLOWERS IN SUAN SUNANDHA ROYAL
GARDEN: THE RELATIONSHIP BETWEEN
FLOWERS AND THAI CULTURE</t>
  </si>
  <si>
    <t>Review of International Geographical Education Online vol.11 no.8 หน้า 875-894</t>
  </si>
  <si>
    <t>ตุลาคม 2564</t>
  </si>
  <si>
    <t>รองศาสตราจารย์ ดร.รจนา จันทราสา
ดร.ภานุ พัฒนปณิธิพงศ์
ผู้ช่วยศาสตราจารย์ ดร.เอกพงศ์ อินเกื้อ
ผู้ช่วยศาสตราจารย์ ดร.ชนกนาถ มะยูโซ๊ะ
ผู้ช่วยศาสตราจารย์ ดร.พิสิษฐ์ พันธ์เทียน</t>
  </si>
  <si>
    <t>คณะศิลปกรรมศาสตร์</t>
  </si>
  <si>
    <t>การออกแบบสื่อโฆษณาผลิตภัณฑ์เสริมอาหารสารสกัดจากถั่งเช่า คอร์ดี้ โปร บริษัท ไทย คอร์ไดเซปส์ จำกัด จังหวัดสระแก้ว</t>
  </si>
  <si>
    <t>วารสารศิลปปริทัศน คณะศิลปกรรมศาสตร
มหาวิทยาลัยราชภัฏสวนสุนันทา ปที่ 9 ฉบับที่ 2 หน้า 64-70</t>
  </si>
  <si>
    <t>อาจารย์ มารุต พิเชษฐวิทย์</t>
  </si>
  <si>
    <t>การพัฒนารูปแบบบรรจุภัณฑน้ำปลาราปรุงรส ตราปลาร้าพารวย จังหวัดสระแกว</t>
  </si>
  <si>
    <t>วารสารศิลปปริทัศน คณะศิลปกรรมศาสตร
มหาวิทยาลัยราชภัฏสวนสุนันทา ปที่ 9 ฉบับที่ 2 หน้า 71-79</t>
  </si>
  <si>
    <t>อาจารย์ ภาณุวัฒน์ กาหลิบ
อาจารย์ จันทนา อินสระ
ผู้ช่วยศาสตราจารย์ ดร.ชนกนาถ มะยูโซ๊ะ</t>
  </si>
  <si>
    <t>การจำแนกรูปแบบตัวพิมพ์ไทยตามบุคลิกภาพของตัวอักษร</t>
  </si>
  <si>
    <t>วารสารศิลปปริทัศน คณะศิลปกรรมศาสตร
มหาวิทยาลัยราชภัฏสวนสุนันทา ปที่ 9 ฉบับที่ 2 หน้า 80-100</t>
  </si>
  <si>
    <t>อาจารย์ กรีธา ธรรมเจริญสถิต
อาจารย์ มารุต พิเชษฐวิทย์</t>
  </si>
  <si>
    <t>แบบฝึกหัดกีตาร์สำหรับบทเพลง Joaquin Rodrigo's</t>
  </si>
  <si>
    <t>วารสารศิลปปริทัศน คณะศิลปกรรมศาสตร
มหาวิทยาลัยราชภัฏสวนสุนันทา ปที่ 9 ฉบับที่ 2 หน้า 101-107</t>
  </si>
  <si>
    <t>อาจารย์ ปฐมวัต ธรรมชาติ
อาจารย์ อวัสดากานต์ ภูมี
อาจารย์ กฤตวิทย์ ภูมิถาวร</t>
  </si>
  <si>
    <t>Soft Skills ที่มีความจำเป็นสำหรับนักศึกษาสาขาวิชาดนตรี มหาวิทยาลัยราชภัฏสวนสุนันทา</t>
  </si>
  <si>
    <t>วารสารศิลปปริทัศน คณะศิลปกรรมศาสตร
มหาวิทยาลัยราชภัฏสวนสุนันทา ปที่ 9 ฉบับที่ 2 หน้า 80-102</t>
  </si>
  <si>
    <t>อาจารย์ ศิริมา พนาภินันท์
อาจารย์ ทัศนัย เพ็ญสิทธิ์</t>
  </si>
  <si>
    <t>อุณากรรณปันหยีชมสวนขวัญ</t>
  </si>
  <si>
    <t>14 งานสร้างสรรค์ที่ได้รับการเผยแพร่ในระดับชาติ</t>
  </si>
  <si>
    <t>งานนาฏศิลป์สร้างสรรค์ระดับชาติ สถาบันบัณฑิตพัฒนศิลป์ ครั้งที่ 5</t>
  </si>
  <si>
    <t>16-17 ธันวาคม 2564</t>
  </si>
  <si>
    <t>อาจารย์มนัญชยา เพชรูจี</t>
  </si>
  <si>
    <t>อัปสราเนียงด็อฮทมรัวกูบารเมีย</t>
  </si>
  <si>
    <t>ผู้ช่วยศาสตราจารย์ ดร.มณิศา วศินารมณ์</t>
  </si>
  <si>
    <t>LOCAL WOVEN FARIC - SISAKET PROVINCE</t>
  </si>
  <si>
    <t>16 งานสร้างสรรค์ที่ได้รับการเผยแพร่ในระดับภูมิภาคอาเซียน/นานาชาติ</t>
  </si>
  <si>
    <t xml:space="preserve">ประชุมวิชาการการนำเสนอผลงานวิจัยระดับชาติและนานาชาติ มหาวิทยาลัยราชภัฏภูเก็ตนิทรรศการผลงานศิลปะและการออกแบบ “ASIA NETWORK BEYOND DESIGN” (ANBD 2021) </t>
  </si>
  <si>
    <t>13-20 ธันวาคม 2564</t>
  </si>
  <si>
    <t>ผู้ช่วยศาสตราจารย์ ดร.เอกพงศ์ อินเกื้อ</t>
  </si>
  <si>
    <t>LUNG - KHIANG</t>
  </si>
  <si>
    <t>PEANUT SHELL PAPER</t>
  </si>
  <si>
    <t>TANG YUAK - TRANING SET</t>
  </si>
  <si>
    <t>Natural yeast</t>
  </si>
  <si>
    <t>อาจารย์ สุภาวดี จุ้ยสุขะ</t>
  </si>
  <si>
    <t>SAI-SAI</t>
  </si>
  <si>
    <t>Sensation scone</t>
  </si>
  <si>
    <t>Yeast in Bread</t>
  </si>
  <si>
    <t>Non-woven fabric from rubber leaves</t>
  </si>
  <si>
    <t>ผู้ช่วยศาสตราจารย์ ดร.ชนกนาถ มะยูโซ๊ะ</t>
  </si>
  <si>
    <t>Thai contemporary jewelry from the fresh stucco</t>
  </si>
  <si>
    <t>The Gingerbread wood work</t>
  </si>
  <si>
    <t>The pattern from natural mold</t>
  </si>
  <si>
    <t>CREATIVE HAND-WOVEN FABRIC PATTERN</t>
  </si>
  <si>
    <t>อาจารย์ คณิน ไพรวันรัตน์</t>
  </si>
  <si>
    <t>THAI STENCIL PAPER LAMP</t>
  </si>
  <si>
    <t>HAND-WOVEN SILK BAGS : BURIRAM</t>
  </si>
  <si>
    <t>BAGANA : BAG FROM BANANA LEAF</t>
  </si>
  <si>
    <t>Lifestyle Product Design from “ The Art of Phetchaburi School ”</t>
  </si>
  <si>
    <t>ผู้ช่วยศาสตราจารย์ สุวิธธ์ สาดสังข์</t>
  </si>
  <si>
    <t>Contemporary Fashion Design for Nakorn Chai Burin 3</t>
  </si>
  <si>
    <t>Contemporary Fashion Design for Nakorn Chai Burin 2</t>
  </si>
  <si>
    <t>Contemporary Fashion Design for Nakorn Chai Burin 1</t>
  </si>
  <si>
    <t>PUSH AND DRY</t>
  </si>
  <si>
    <t>ผู้ช่วยศาสตราจารย์ นภดล สังวาลย์เพ็ชร</t>
  </si>
  <si>
    <t>POP UP</t>
  </si>
  <si>
    <t>MIRROR : FRESH STUCCO</t>
  </si>
  <si>
    <t>CHARCOAL TILE</t>
  </si>
  <si>
    <t>water Hyacinth: The fiber innovatio for Developing product models to upgrade local economy based on the concept of public-private partnership</t>
  </si>
  <si>
    <t>Journal of Positive Psychology &amp; wellbeing 2021 vol.5,  No.4 p 1568-1580</t>
  </si>
  <si>
    <t>ตุลาคม -ธันวาคม 2564</t>
  </si>
  <si>
    <t>รองศาสตราจารย์ ดร.รจนา จันทราสา
ดร.ภานุ พัฒนปณิธิพงศ์
ผู้ช่วยศาสตราจารย์ ดร.เอกพงศ์ อินเกื้อ
ผู้ช่วยศาสตราจารย์ นภดล สังวาลย์เพ็ชร
อาจารย์ คณิน ไพรวันรัตน์
ผู้ช่วยศาสตราจารย์ ดร.ชนกนาถ มะยูโซ๊ะ
ผู้ช่วยศาสตราจารย์ ดร.พิสิษฐ์ พันธ์เทียน</t>
  </si>
  <si>
    <t>นาฏยประดิษฐ์ชุด มัทรีทรงเครื่อง</t>
  </si>
  <si>
    <t>วารสารมนุษยศาสตร์และสังคมศาสตร์ มหาวิทยาลัยราชภัฏอุดรธานี ปี 10 ฉบับ 2 หน้า 1-16</t>
  </si>
  <si>
    <t>อัตลักษณ์ของชุมชนสามแพร่งและชุมชนบางลำพูกับการใช้ศิลปะเป็นเครื่องมือในการสร้างมูลค่าเพิ่มให้เกิดการท่องเที่ยว</t>
  </si>
  <si>
    <t>วารสารวิจัยและพัฒนา มหาวิทยาลัยราชภัฏสวนสุนันทา เล่มที่ 13 ฉบับที่ 2 หน้า 70-95</t>
  </si>
  <si>
    <t>ละครสร้างสรรค์เพื่อสร้างความเข้าใจในความหลากหลายทางเพศ</t>
  </si>
  <si>
    <t>สักทอง : วารสารมนุษยศาสตร์และสังคมศาสตร์ (สทมส.) ปีที่ 27 ฉบับที่ 4 หน้า 184-191</t>
  </si>
  <si>
    <t>ตุลาคม-ธันวาคม 2564</t>
  </si>
  <si>
    <t>ผู้ช่วยศาสตราจารย์ ดร.สรร ถวัลย์วงศ์ศรี</t>
  </si>
  <si>
    <t>ลวดลายผ้า(83426)</t>
  </si>
  <si>
    <t>28 กุมภาพันธ์ 2565</t>
  </si>
  <si>
    <t>ผู้ช่วยศาสตราจารย์ นภดล สังวาลเพ็ชร</t>
  </si>
  <si>
    <t>ลวดลายผ้า(83427)</t>
  </si>
  <si>
    <t>ลวดลายผ้า(83428)</t>
  </si>
  <si>
    <t>กระเป๋า(83753)</t>
  </si>
  <si>
    <t>18 กุมภาพันธ์ 2565</t>
  </si>
  <si>
    <t>ของเล่น(84463)</t>
  </si>
  <si>
    <t>ดร.ณิชานันทน์ เสริมศรี</t>
  </si>
  <si>
    <t>ฐานฟื้นฟูปะการังจากวัสดุธรรมชาติ (19355)</t>
  </si>
  <si>
    <t>3 ผลงานที่ได้รับการจดอนุสิทธิบัตร</t>
  </si>
  <si>
    <t>11 มีนาคม 2565</t>
  </si>
  <si>
    <t>ลวดลายแผ่นจักสาน(84584)</t>
  </si>
  <si>
    <t>14 มีนาคม 2565</t>
  </si>
  <si>
    <t>รองศาสตราจารย์ ดร.รจนา จันทราสา</t>
  </si>
  <si>
    <t>ปะการังเทียม(85164)</t>
  </si>
  <si>
    <t>ปะการังเทียม(85166)</t>
  </si>
  <si>
    <t>ลวดลายแผ่นจักสาน(85276)</t>
  </si>
  <si>
    <t>15 มีนาคม 2565</t>
  </si>
  <si>
    <t>ปะการังเทียม(85165)</t>
  </si>
  <si>
    <t>ปะการังเทียม(85163)</t>
  </si>
  <si>
    <t>A Comparative Study of Playing Patterns on Gambang and Ranat Ek Instruments</t>
  </si>
  <si>
    <t>Harmonia: Journal of Arts Research and Education 21 (2) (2021), หน้า 356-368</t>
  </si>
  <si>
    <t xml:space="preserve">อาจารย์ปราโมทย์ เที่ยงตรง
ผู้ช่วยศาสตราจารย์ ดร.ผกามาศ จิรจารุภัทร 
</t>
  </si>
  <si>
    <t>วิกฤตเมือง</t>
  </si>
  <si>
    <t>การแสดงนิทรรศการของสมาคมศิลปินทัศนศิลป์นานาชาติ แห่งประเทศไทย ครั้งที่ 14</t>
  </si>
  <si>
    <t>9 ธันวาคม 2564-4 มกราคม 2565</t>
  </si>
  <si>
    <t>ผู้ช่วยศาสตราจารย์ ดร.พิสิษฐ์ พันธ์เทียน</t>
  </si>
  <si>
    <t>พระบาทสมเด็จพระปรมินทรมหาภูมิพลอดุลยเดชมหาราช</t>
  </si>
  <si>
    <t>อาจารย์จีรวัฒน์ วันทา</t>
  </si>
  <si>
    <t>The Meow</t>
  </si>
  <si>
    <t>อาจารย์จารุวรรณ เมืองขวา</t>
  </si>
  <si>
    <t>ซ่อนเร้นในดักแด้ 2, 2563</t>
  </si>
  <si>
    <t>อาจารย์ณัฐสุรี เตชะวิริยะทวีสิน</t>
  </si>
  <si>
    <t>Transform 2</t>
  </si>
  <si>
    <t>IMPSART The 7th International Women Artists Art Exhibition</t>
  </si>
  <si>
    <t>8 มีนาคม-7 เมษายน 2565</t>
  </si>
  <si>
    <t>Being butterfly 1</t>
  </si>
  <si>
    <t>A Comparison Study of Cinematic Learning in the Age of the Next Normal: a Case study of
the “Human Voice” Portrayed by Tilda Swinton</t>
  </si>
  <si>
    <t>NATIONAL AND INTERNATIONAL ACADEMIC CONFERENCE มหาวิทยาลัยสยาม</t>
  </si>
  <si>
    <t>27-28 พฤศจิกายน 2564</t>
  </si>
  <si>
    <t>ดร.ฟาริดา วิรุฬหผล
ดร.เตือนตา พรมุตตาวรงค์
อาจารย์ดวงรัตน์ ด่านไทยนำ*</t>
  </si>
  <si>
    <t>คณะศิลปกรรมศาสตร์
คณะเทคโนโลยีอุตสาหกรรม*</t>
  </si>
  <si>
    <t>Cultural Identities of Urban Adolescents in Chinese Hip-hop Song: A Case Study of
Changsha, Chongqing, and Chengdu Cities</t>
  </si>
  <si>
    <t>Turkish Online Journal of Qualitative Inquiry (TOJQI)
Volume 13, Issue 01, January 2022 หน้า 24-37</t>
  </si>
  <si>
    <t>ผู้ช่วยศาสตราจารย์ ดร.ชุติมา มณีวัฒนา</t>
  </si>
  <si>
    <t>Online Learning Management in COVID-19 Epidemic for the Bachelor of Fine and Applied Arts Program in Performing Arts (Thai Dance and Theatre), Faculty of Fine and Applied Arts, Suan Sunandha Rajabhat University</t>
  </si>
  <si>
    <t>SCOPUS-SJR Q4</t>
  </si>
  <si>
    <t>International Journal of Early Childhood Special Education vol.14 issue.1 หน้า 1403-1416</t>
  </si>
  <si>
    <t>ผู้ช่วยศาสตราจารย์ ดร.มณิศา วศินารมณ์
ผู้ช่วยศาสตราจารย์ ดร.ผกามาศ จิรจารุภัทร
อาจารย์วุฒิชัย ค้าทวี
อาจารย์รติพัทธ์ ศิริพงษ์
อาจารย์มนัญชยา เพชรูจี</t>
  </si>
  <si>
    <t>The Techniques and Process of Teaching Arts and Dance in Higher Education by Project based Learning Method</t>
  </si>
  <si>
    <t>3rd International Conference on Technology Innovative Educational
and Multidisciplinary skills in the 21st Century Research สถาบันเทคโนโลยีภาคตะวันออกสุวรรณภูมิ หน้า 106-113</t>
  </si>
  <si>
    <t>8-9 มกราคม 2565</t>
  </si>
  <si>
    <t>ผู้ช่วยศาสตราจารย์ ดร.ผกามาศ จิรจารุภัทร
อาจารย์จีรวัฒน์ วันทา
ผู้ช่วยศาสตราจารย์ ดร.มณิศา วศินารมณ์
อาจารย์มนัญชยา เพชรูจี</t>
  </si>
  <si>
    <t>The Aesthetic Significance of the Ballet "Red Detachment of Women" and the Female Ideology</t>
  </si>
  <si>
    <t>ผู้ช่วยศาสตราจารย์ ดร.ผกามาศ จิรจารุภัทร</t>
  </si>
  <si>
    <t>Text Analysis of Chinese Dance Culture Ecology Research</t>
  </si>
  <si>
    <t>The 15th National and International Conference "Global Goals, Local Actions: Looking Back and Moving Forward 2022" ณ บัณฑิตวิทยาลัย หน้า 155-165</t>
  </si>
  <si>
    <t>Rational Thinking and Artistic Presentation Analysis of Narrative Dance Creation
from the Perspective of “the “5W” Model of Communication</t>
  </si>
  <si>
    <t>The 15th National and International Conference "Global Goals, Local Actions: Looking Back and Moving Forward 2022" ณ บัณฑิตวิทยาลัย หน้า 251-262</t>
  </si>
  <si>
    <t>Traditionalized Intangible Cultural Heritage Performance -Reflection on the field investigation of Changsha Huaguxi</t>
  </si>
  <si>
    <t>The 15th National and International Conference "Global Goals, Local Actions: Looking Back and Moving Forward 2022" ณ บัณฑิตวิทยาลัย หน้า 178-193</t>
  </si>
  <si>
    <t>ผู้ช่วยศาสตราจารย์ ดร.ณฐภรณ์ รัตนชัยวงศ์</t>
  </si>
  <si>
    <t>The Evolution of Chinese Opera Performance: A Case Study of Qian Opera</t>
  </si>
  <si>
    <t>The 15th National and International Conference "Global Goals, Local Actions: Looking Back and Moving Forward 2022" ณ บัณฑิตวิทยาลัย หน้า117-126</t>
  </si>
  <si>
    <t>ผู้ช่วยศาสตราจารย์ ดร.กุสุมา เทพรักษ์</t>
  </si>
  <si>
    <t>THE DEVELOPMENT OF LEARNING PROCESS OF
FINE AND APPLIED ARTS BASED ON
CONTEMPLATIVE EDUCATION</t>
  </si>
  <si>
    <t>International Journal of Early Childhood Special Education Vol 14, Issue 01 2022 หน้า 1434 - 1444</t>
  </si>
  <si>
    <t>ผู้ช่วยศาสตราจารย์ ดร.ผกามาศ จิรจารุภัทร
อาจารย์จีรวัฒน์ วันทา
อาจารย์มนัญชยา เพชรูจี</t>
  </si>
  <si>
    <t>ONLINE LEARNING MANAGEMENT IN COVID-19
EPIDEMIC FOR THE BACHELOR OF FINE AND
APPLIED ARTS PROGRAM IN PERFORMING ARTS
(THAI DANCE AND THEATRE), FACULTY OF FINE
AND APPLIED ARTS, SUAN SUNANDHA RAJABHAT
UNIVERSITY</t>
  </si>
  <si>
    <t>International Journal of Early Childhood Special Education Vol 14, Issue 01 2022 หน้า 1403 - 1416</t>
  </si>
  <si>
    <t>THAW WORACHAN (WAD) THE FAMOUS ACTRESS
IN THE REIGN OF KING RAMA IV,
WHO CREATED PLENG CHA PLENG REOW NARAI,
THE SPECIAL HOLY AND NOBLE DANCE</t>
  </si>
  <si>
    <t>International Journal of Early Childhood Special Education Vol 14, Issue 01 2022 หน้า 1477 - 1486</t>
  </si>
  <si>
    <t>อาจารย์มนัญชยา เพชรูจี
ผู้ช่วยศาสตราจารย์ ดร.ผกามาศ จิรจารุภัทร
ผู้ช่วยศาสตราจารย์ ดร.มณิศา วศินารมณ์</t>
  </si>
  <si>
    <t>THE CHOREOGRAPHY OF UNAKARN: THE
FEMALE CHARACTER WHEN SHE DISGUISED AS A
MAN IN THE THAI COURT DRAMA,
“UNAKARN PANJI CHOM SUAN KHWAN”</t>
  </si>
  <si>
    <t>International Journal of Early Childhood Special Education Vol 14, Issue 01 2022 หน้า 1487 - 1496</t>
  </si>
  <si>
    <t>THE CREATING OF PERFORMANCE FOR
LEARNING PERFORMANCE LITERATURE FOR
STUDENTS OF THE FACULTY OF FINE AND
APPLIED ARTS SUAN SUNANDHA RAJABHAT
UNIVERSITY</t>
  </si>
  <si>
    <t>International Journal of Early Childhood Special Education Vol 14, Issue 01 2022 หน้า 1463 - 1476</t>
  </si>
  <si>
    <t>The cultural connotation of Chinese Zhuang
ethnic minority music presented by the piano
suite "Liu Sanjie"</t>
  </si>
  <si>
    <t>Design Engineering ปี 2021 ฉบับ 9</t>
  </si>
  <si>
    <t>การสร้างสรรค์การแสดงนาฏดนตรีสู่ "บางลำพูยอดรัก"</t>
  </si>
  <si>
    <t>วารสารกระแสวัฒนธรรม เล่มที่ 23 ฉบับที่ 43 หน้า 61-75</t>
  </si>
  <si>
    <t>Roles Of Social Intelligence, Social Engagement, And Emotional Intelligence Of An Elderly Person In
Northeastern Thailand</t>
  </si>
  <si>
    <t>Turkish Journal of Physiotherapy and Rehabilitation volume 32 issue 3 หน้า 22440-22449</t>
  </si>
  <si>
    <t>ผู้ช่วยศาสตราจารย์ ดร.วิจิตรา ศรีสอน
ผู้ช่วยศาสตราจารย์พิเศษ พล.ต.ท. ดร.สัณฐาน ชยนนท์</t>
  </si>
  <si>
    <t>กลยุทธการสงเสริมทักษะอาชีพผูสูงวัย ชุมชนบางริ้น จังหวัดระนอง</t>
  </si>
  <si>
    <t>วารสารการบริหารนิติบุคคลและนวัตกรรมท้องถิ่น vol.7 issue.11 หน้า 313-326</t>
  </si>
  <si>
    <t>ดร.กีรติวรรณ กัลยาณมิตร
ผู้ช่วยศาสตราจารย์ ดร.จอมชัย เลิศอมรรัฐ
ดร.กัญญ์รัชการย์ เลิศอมรศักดิ์*</t>
  </si>
  <si>
    <t>วิทยาลัยการเมืองและการปกครอง
คณะครุศาสตร์*</t>
  </si>
  <si>
    <t>The Policy Implementation Supports Local Businesses To Reduce Social Inequality In Northeastern Thailand</t>
  </si>
  <si>
    <t>Turkish Journal of Physiotherapy and Rehabilitation vol.32 issue.3 หน้า 13181-13192</t>
  </si>
  <si>
    <t>พฤศจิกายน-ธันวาคม 2564</t>
  </si>
  <si>
    <t>ดร.ปกครอง มณีโรจน์</t>
  </si>
  <si>
    <t>To Study The Administration Of Local Government Organizations In  Reducing Social Inequality In The Special Economic Zone Of Thailand</t>
  </si>
  <si>
    <t>Turkish Journal of Physiotherapy and Rehabilitation vol.32 issue.3 หน้า 13193-13204</t>
  </si>
  <si>
    <t>ภาวะหมดไฟในการทำงานของบุคลากร
ในสำนักงานคณะกรรมการการศึกษาขั้นพื้นฐาน</t>
  </si>
  <si>
    <t>วารสารสวนสุนันทาวิชาการและวิจัย มหาวิทยาลัยราชภัฏสวนสุนันทา ปีที่ 15 ฉบับที่ 2 หน้า 60-79</t>
  </si>
  <si>
    <t>ผู้ช่วยศาสตราจารย์ ดร.วิลาสินี จินตลิขิตดี</t>
  </si>
  <si>
    <t>การพัฒนาชุมชนเพื่อลดความเหลื่อมล้ำอย่างยั่งยืน กรณีศึกษาจังหวัดชายแดนภาคใต้</t>
  </si>
  <si>
    <t>วารสารมนุษยศาสตร์และสังคมศาสตร์ มหาวิทยาลัยราชภัฏสวนสุนันทา ปีที่ 4 ฉบับที่ 2 หน้า 76-93</t>
  </si>
  <si>
    <t>ดร.ขันทอง ใจดี</t>
  </si>
  <si>
    <t>การคุ้มครองแรงงานหญิงมีครรภ์ : ศึกษากรณีการลาเพื่อให้นมบุตร</t>
  </si>
  <si>
    <t>การประชุมสวนสุนันทาวิชาการระดับชาติ ครั้งที่ 10 การวิจัยเพื่อความยั่งยืน ภายใต้ชีวิตวิถีใหม่ หลังโควิด-19 มหาวิทยาลัยราชภัฏสวนสุนันทา เรื่อง “การท่องเที่ยวเพื่อความยั่งยืนภายใต้ชีวิตวิถีใหม่ หลังโควิด-19 Online Conference หน้า 462-476</t>
  </si>
  <si>
    <t>16 ธันวาคม 2564</t>
  </si>
  <si>
    <t>ผู้ช่วยศาสตราจารย์สุรศักดิ์ มีบัว</t>
  </si>
  <si>
    <t>ปัญหาทางกฎหมายเกี่ยวกับการจำกัดระดับของเสียงในเขตชุมชน : ศึกษาเปรียบเทียบกฎหมายต่างประเทศ</t>
  </si>
  <si>
    <t>ปัญหาการบอกกล่าวการบังคับจำนอง : กรณีศึกษามาตรา 728 ประมวลกฎหมายแพ่งและพาณิชย์</t>
  </si>
  <si>
    <t>ผู้ช่วยศาสตราจารย์ภาวิตา ค้าขาย</t>
  </si>
  <si>
    <t>ความสัมพันธ์ระหว่างชายและหญิงที่ปรากฏในวรรณกรรมไทยขุนช้างขุนแผน : ศึกษาเปรียบเทียบระหว่างกฎหมายลักษณะผัวเมียกับกฎหมายลักษณะครอบครัว</t>
  </si>
  <si>
    <t>สิทธิและเสรีภาพของกลุ่มที่มีความหลากหลายทางเพศ : ศึกษาเปรียบเทียบเกี่ยวกับการสมรสและการใช้คำนำหน้านามของบุคคลตามกฎหมายไทยกับกฎหมายเนเธอร์แลนด์</t>
  </si>
  <si>
    <t>มาตรการทางกฎหมายในการแก้ไขปัญหาขยะพลาสติกแบบใช้ครั้งเดียวในประเทศไทย</t>
  </si>
  <si>
    <t>การเรียกค่าอุปการะเลี้ยงดูบุตรนอกสมรส: ศึกษาเปรียบเทียบระหว่างกฎหมายไทยกับกฎหมายอเมริกา</t>
  </si>
  <si>
    <t>ศึกษาปัญหาการนำหลักธรรมาภิบาลของสำนักงานเลขาธิการวุฒิสภาไปปฏิบัติ</t>
  </si>
  <si>
    <t>อาจารย์ ดร.พิมพ์ชนา ศรีบุณยพรรัฐ</t>
  </si>
  <si>
    <t>หลักธรรมาภิบาลกับการบริหารงานภาครัฐ</t>
  </si>
  <si>
    <t>วารสาร มจร อุบลปริทรรศน์ ปีที่ 7 ฉบับที่ 1 หน้า 1029-1044</t>
  </si>
  <si>
    <t>ดร.ภูดิศ นอขุนทด</t>
  </si>
  <si>
    <t>บทความวิจัยเรื่องปัญหากฎหมายเกี่ยวกับการซื้อขายบัญชีส่วนบุคคลทางอิเล็กทรอนิกส์</t>
  </si>
  <si>
    <t>ประชุมวิชาการระดับชาติราชภัฏหมูบานจอมบึงวิจัย ครั้งที่ 10 มหาวิทยาลัยราชภัฏหมูบานจอมบึง หน้า 125-136</t>
  </si>
  <si>
    <t>28 กุมภาพันธ์-2 มีนาคม 2565</t>
  </si>
  <si>
    <t>อาจารย์ธนวัฒ พิสิฐจินดา
อาจารย์จตุรงค์ เพิ่มรุ่งเรือง
อาจารย์ทัตตนันท์ คงลำธาร
ดร.ขันทอง ใจดี</t>
  </si>
  <si>
    <t>ปัญหากฎหมายวิธีพิจารณาความศึกษากรณีให้ผู้ต้องหานำชี้ที่เกิดเหตุประกอบคำรับสารภาพ</t>
  </si>
  <si>
    <t>ประชุมวิชาการระดับชาติราชภัฏหมูบานจอมบึงวิจัย ครั้งที่ 10 มหาวิทยาลัยราชภัฏหมูบานจอมบึง หน้า 137-144</t>
  </si>
  <si>
    <t>ปญหากฎหมายเกี่ยวกับการเชาหองพักอาศัย</t>
  </si>
  <si>
    <t>ประชุมวิชาการระดับชาติราชภัฏหมูบานจอมบึงวิจัย ครั้งที่ 10 มหาวิทยาลัยราชภัฏหมูบานจอมบึง หน้า 145-150</t>
  </si>
  <si>
    <t>ปัญหาจากการแก้ไขพระราชบัญญัติโรงงานซึ่งกระทบต่อชุมชนและสิ่งแวดล้อม</t>
  </si>
  <si>
    <t>ประชุมวิชาการระดับชาติราชภัฏหมูบานจอมบึงวิจัย ครั้งที่ 10 มหาวิทยาลัยราชภัฏหมูบานจอมบึง หน้า 151-161</t>
  </si>
  <si>
    <t>อาจารย์ทัตตนันท์ คงลำธาร
อาจารย์ธนวัฒ พิสิฐจินดา
อาจารย์จตุรงค์ เพิ่มรุ่งเรือง
ผู้ช่วยศาสตราจารย์สุรศักดิ์ มีบัว</t>
  </si>
  <si>
    <t>คราฟ์เบียร์กับกฎหมายในประเทศไทย</t>
  </si>
  <si>
    <t>ประชุมวิชาการระดับชาติราชภัฏหมูบานจอมบึงวิจัย ครั้งที่ 10 มหาวิทยาลัยราชภัฏหมูบานจอมบึง หน้า 162-174</t>
  </si>
  <si>
    <t xml:space="preserve">อาจารย์ทัตตนันท์ คงลำธาร
อาจารย์ธนวัฒ พิสิฐจินดา
อาจารย์จตุรงค์ เพิ่มรุ่งเรือง
</t>
  </si>
  <si>
    <t>Bangkok's crazy footpath: Demands from young generation</t>
  </si>
  <si>
    <t>The 14th ATRANS Annual Conference (Transportation for Better Life: Future Potential of Transportation and Urban Model Post Covid Era) หน้า 9-14</t>
  </si>
  <si>
    <t>17 ธันวาคม 2564</t>
  </si>
  <si>
    <t>ผู้ช่วยศาสตราจารย์ พ.ต.ท.ดร. ไวพจน์ กุลาชัย
ดร.กีรติวรรณ กัลยาณมิตร</t>
  </si>
  <si>
    <t xml:space="preserve">Factors Affecting the Intention to Use MRT </t>
  </si>
  <si>
    <t>The 14th ATRANS Annual Conference (Transportation for Better Life: Future Potential of Transportation and Urban Model Post Covid Era) หน้า 15-20</t>
  </si>
  <si>
    <t>ปจจัยที่สงผลตอความสำเร็จของธุรกิจแฟรนไชสรีไซเคิลขยะ:
กรณีศึกษาบริษัท ปราบขยะรีไซเคิล จำกัด</t>
  </si>
  <si>
    <t>วารสารสันติศึกษาปริทรรศน มจร ปที่ 9 ฉบับที่ 6 หน้า 2272-2287</t>
  </si>
  <si>
    <t>ผู้ช่วยศาสตราจารย์ ดร.นัทนิชา โชติพิทยานนท์
ผู้ช่วยศาสตราจารย์ ดร.เจตน์สฤษฎิ์ อังศุกาญจนกุล</t>
  </si>
  <si>
    <t>การพัฒนาชุมชนโดยการมีส่วนร่วมของประชาชน
ในองค์การบริหารส่วนตำบลพลายวาส 
อำเภอกาญจนดิษฐ์ จังหวัดสุราษฎร์ธานี</t>
  </si>
  <si>
    <t>วารสารวิเทศศึกษา ปี 11 ฉบับ 2 หน้า 307-331</t>
  </si>
  <si>
    <t xml:space="preserve">ผู้ช่วยศาสตราจารย์ ดร.นัทนิชา โชติพิทยานนท์
</t>
  </si>
  <si>
    <t>ปัญหาการควบคุมและจัดการจราจรของสถานีตำรวจภูธรสุขสำราญ จังหวัดระนอง</t>
  </si>
  <si>
    <t>วารสารรัฐศาสตร์รอบรู้และสหวิทยาการ ปีที่ 4 ฉบับที่ 3 เดือน หน้า 1-14</t>
  </si>
  <si>
    <t>กันยายน-ตุลาคม 2564</t>
  </si>
  <si>
    <t>ผู้ช่วยศาสตราจารย์ ดร.จักรวาล สุขไมตรี</t>
  </si>
  <si>
    <t>ความคาดหวังของประชาชนในการพัฒนาท้องถิ่นด้านโครงสร้างพื้นฐานขององค์การบริหารส่วนตำบลเขาทะลุ อำเภอสวี จังหวัดชุมพร</t>
  </si>
  <si>
    <t>วารสารรัฐศาสตร์รอบรู้และสหวิทยาการ ปีที่ 4 ฉบับที่ 3 เดือน หน้า 65-82</t>
  </si>
  <si>
    <t>ผู้ช่วยศาสตราจารย์ ดร.จักรวาล สุขไมตรี
พ.ต.อาจารย์ดร.สุริยะ ประภายสาธก
ดร.สืบสวัสดิ์ วุฒิวรดิษฐ์</t>
  </si>
  <si>
    <t>แนวทางการช่วยเหลืองานตำรวจของประชาชน อำเภอสวี จังหวัดชุมพร</t>
  </si>
  <si>
    <t>วารสารรัฐศาสตร์รอบรู้และสหวิทยาการ ปีที่ 4 ฉบับที่ 4 หน้า 97-114</t>
  </si>
  <si>
    <t>ผู้ช่วยศาสตราจารย์ ดร.จักรวาล สุขไมตรี
อาจารย์สัณหณัฐ จักรภัทรวงศ์</t>
  </si>
  <si>
    <t>สภาพปัญหาการมีส่วนร่วมของพนักงานเทศบาลในการจัดทำแผนพัฒนาท้องถิ่น เทศบาลตำบลปากน้ำท่าเรือ จังหวัดระนอง</t>
  </si>
  <si>
    <t>วารสารรัฐศาสตร์รอบรู้และสหวิทยาการ ปีที่ 4 ฉบับที่ 4 หน้า 115-126</t>
  </si>
  <si>
    <t>ผู้ช่วยศาสตราจารย์ ดร.จักรวาล สุขไมตรี
ผู้ช่วยศาสตราจารย์ พิเศษ พันเอก ดร.วัลลภ พิริยวรรธนะ
อาจารย์ธวัช พุ่มดารา</t>
  </si>
  <si>
    <t>การมีส่วนร่วมของบุคลากรในการดำเนินงานตามแผนพัฒนาการเกษตรและสหกรณ์ เขตอำเภอเมือง จังหวัดระนอง</t>
  </si>
  <si>
    <t>วารสารรัฐศาสตร์รอบรู้และสหวิทยาการ ปีที่ 4 ฉบับที่ 4 หน้า 139-154</t>
  </si>
  <si>
    <t>ปัจจัยที่เสริมสร้างความเข้มแข็งขององค์กรการเงินชุมชนอำเภอบางเลน จังหวัดนครปฐม</t>
  </si>
  <si>
    <t>วารสารการวิจัยการบริหารการพัฒนา ปีที่ 12 ฉบับ 1 หน้า 57-69</t>
  </si>
  <si>
    <t>ผู้ช่วยศาสตราจารย์ ดร. บัวบุตรี รณฤทธิวิชัย
ดร.ขันทอง ใจดี
อาจารย์บุญวัฒน์ สว่างวงศ์</t>
  </si>
  <si>
    <t>Executive potential development for reaction,
learning, and behavior of Phrapariyattidhamma
schools, department of general education</t>
  </si>
  <si>
    <t>International Journal of Health Sciences vol.6 special issue.4 หน้า1401–1413</t>
  </si>
  <si>
    <t>ดร.ดวงพร แสงทอง</t>
  </si>
  <si>
    <t>กลุ่มบุคคลที่มีความหลากหลายทางเพศกับความไม่เท่าเทียมในหน่วยงานภาครัฐ</t>
  </si>
  <si>
    <t>วารสารการบริหารนิติบุคคลและนวัตกรรมท้องถิ่น ปีที่ 8 ฉบับ 3 หน้า 351-360</t>
  </si>
  <si>
    <t>ดร. กีรติวรรณ  กัลยาณมิตร
ผู้ช่วยศาสตราจารย์ ดร.จักรวาล สุขไมตรี
ดร.สืบสวัสดิ์ วุฒิวรดิษฐ์</t>
  </si>
  <si>
    <t>การเพิ่มขีดความสามารถของงานชุมชนสัมพันธ์เชิงรุกเพื่อสร้างชุมชนน่าอยู่ ทันสมัย ในพื้นที่อำเภออัมพวา จังหวัดสมุทรสงคราม</t>
  </si>
  <si>
    <t>วารสารรามคำแหง ฉบับรัฐประศาสนศาสตร์ เล่มที่ 5 ฉบับที่ 1 หน้า 199-225</t>
  </si>
  <si>
    <t>ผู้ช่วยศาสตราจารย์ ดร.พิมพ์ชนา ศรีบุณยพรรัฐ</t>
  </si>
  <si>
    <t>The Rising Income and Promoting a Participatory Career to Reduce Inequality in the Aging Society</t>
  </si>
  <si>
    <t>Journal of Positive School Psychology 
2022, Vol. 6, No. 4, หน้า 7587 – 7596</t>
  </si>
  <si>
    <t>ผู้ช่วยศาสตราจารย์ พิเศษ พล.ต.ท.ดร.สัณฐาน ชยนนท์</t>
  </si>
  <si>
    <t>Solving Challenging Problems, Enhancing Social Sustainability and Security in the Development to Capacity Building of Human Resources</t>
  </si>
  <si>
    <t>Journal of Positive School Psychology 
2022, Vol. 6, No. 4, หน้า 7597-7608</t>
  </si>
  <si>
    <t>Personal Financial Planning for Gen Y Retirement Living in Thailand</t>
  </si>
  <si>
    <t>Journal of Positive School Psychology 
2022, Vol. 6, No. 4, หน้า 7609 – 7619</t>
  </si>
  <si>
    <t>Improving Lives and Promoting Health for the Elderly in Thailand</t>
  </si>
  <si>
    <t>Journal of Positive School Psychology 
2022, Vol. 6, No. 4, หน้า 7620 – 7629</t>
  </si>
  <si>
    <t>ผู้ช่วยศาสตราจารย์ ดร.วิจิตรา ศรีสอน</t>
  </si>
  <si>
    <t>Applying Knowledge of Honesty in the Daily Life of Youth in Ranong Province</t>
  </si>
  <si>
    <t>Journal of Positive School Psychology 
2022, Vol. 6, No. 4, หน้า 7630 – 7639</t>
  </si>
  <si>
    <t>Personal Financial Planning to Live of Retirement every Gen in Thailand</t>
  </si>
  <si>
    <t>Journal of Positive School Psychology 
2022, Vol. 6, No. 4, หน้า 7640 – 7649</t>
  </si>
  <si>
    <t>Trust in the Police, Compliance with Laws, and Cooperation with Police among People in Bangkok</t>
  </si>
  <si>
    <t>Journal of Positive School Psychology 
2022, Vol. 6, No. 4, หน้า 7650 – 7659</t>
  </si>
  <si>
    <t>ผู้ช่วยศาสตราจารย์ พ.ต.ท.ดร.ไวพจน์ กุลาชัย</t>
  </si>
  <si>
    <t>Antecedents of Road Rage in Bangkok</t>
  </si>
  <si>
    <t>Journal of Positive School Psychology 
2022, Vol. 6, No. 4, หน้า 7660 – 7670</t>
  </si>
  <si>
    <t>Linkage between Job Stress, Organizational Commitment, and Job Performance among Thai Police</t>
  </si>
  <si>
    <t>Journal of Positive School Psychology 
2022, Vol. 6, No. 4, หน้า  7671 – 7679</t>
  </si>
  <si>
    <t>การกำหนดหน้าที่ในการเปิดเผยนิติสัมพันธ์และความรับผิดของผู้มีอิทธิพลทางสื่อสังคมออนไลน์ในการโฆษณาสินค้าและบริการ</t>
  </si>
  <si>
    <t>วารสารวิชาการนิติศาสตร์เเละสังคมท้องถิ่น คณะนิติศาสตร์ มหาวิทยาลัยราชภัฏสุราษฎร์ธานี ปีที่ 6 ฉบับที่ 1 หน้า 101-128</t>
  </si>
  <si>
    <t>มกราคม–มิถุนายน 2565</t>
  </si>
  <si>
    <t xml:space="preserve">ปัญหากฎหมายการควบคุมระบบปัญญาประดิษฐ์ : ศึกษากรณีอุตสาหกรรมรถยนต์ </t>
  </si>
  <si>
    <t>การประชุมทางวิชาการระดับชาติ ครั้งที่ 1 วิทยาลัยการเมืองและการปกครอง</t>
  </si>
  <si>
    <t>9-10 มีนาคม 2565</t>
  </si>
  <si>
    <t xml:space="preserve">อาจารย์ธนวัฒ พิสิฐจินดา  
อาจารย์ ดร.ขันทอง ใจดี
ผู้ช่วยศาสตราจารย์ ดร.ไพบูลย์   ชูวัฒนกิจ </t>
  </si>
  <si>
    <t xml:space="preserve">ความผิดฐานฉ้อโกง : ศึกษากรณีการนำภาพใบหน้า บุคคลอื่นไปใช้ในการหลอกลวง </t>
  </si>
  <si>
    <t>อาจารย์ธนวัฒ พิสิฐจินดา
ผู้ช่วยศาสตราจารย์ ดร.ไพบูลย์ ชูวัฒนกิจ</t>
  </si>
  <si>
    <t xml:space="preserve">เสรีภาพทางวิชาการตามรัฐธรรมนูญ พ.ศ. 2560 : ศึกษากรณีข้อผิดพลาดคลาดเคลื่อนของการอ้างอิง ในงานทางวิชาการที่มิได้กระทบต่อข้อเสนอหลักของ งานทางวิชาการ </t>
  </si>
  <si>
    <t>ผู้ช่วยศาสตราจารย์ ไพบูลย์ ชูวัฒนกิจ</t>
  </si>
  <si>
    <t xml:space="preserve"> การเลือกซื้อเสื้อผ้าแฟชั่นนำเข้าจากประเทศจีนและกลยุทธ์ในการจัดจำหน่ายผ่านทางออนไลน์</t>
  </si>
  <si>
    <t>ผู้ช่วยศาสตราจารย์ฉันทัช วรรณถนอม</t>
  </si>
  <si>
    <t xml:space="preserve">การมีส่วนร่วมของประชาชนต่อการกำหนดนโยบาย สาธารณะและการประเมินโครงการของ องค์การ บริหารส่วนตำบลแม่เจ้าอยู่หัว อำเภอเชียรใหญ่ จังหวัดนครศรีธรรมราช </t>
  </si>
  <si>
    <t xml:space="preserve">พันตำรวจเอก ดร.สุริยะ ประภายสาธก </t>
  </si>
  <si>
    <t xml:space="preserve">กรอบแนวคิดเชิงทฤษฎีปัจจัยที่มีผลต่อการตัดสินใจ เลือกนายกองค์การบริหารส่วนตำบล </t>
  </si>
  <si>
    <t xml:space="preserve">ผู้ช่วยศาสตราจารย์ พันตำรวจโท ดร.ไวพจน์ กุลาชัย </t>
  </si>
  <si>
    <t>การพัฒนาจิตอาสาของนักเรียนในโรงเรียน</t>
  </si>
  <si>
    <t xml:space="preserve">คุณลักษณะของกำลังแรงงานในอุตสาหกรรม 5 ประเภทหลักที่ต้องการของผู้ประกอบการในจังหวัด ร้อยเอ็ดช่วงสถานการณ์โควิด-19 </t>
  </si>
  <si>
    <t xml:space="preserve">ผู้ช่วยศาสตราจารย์ ดร.วัลลภ  พิริยวรรธนะ และ 
ผู้ช่วยศาสตราจารย์ ดร.จักรวาล สุขไมตรี </t>
  </si>
  <si>
    <t>ความสำเร็จของอุตสาหกรรมบันเทิงเกาหลีใต้ในไทย</t>
  </si>
  <si>
    <t xml:space="preserve">แนวทางการพัฒนาคุณภาพชีวิตการทำงานของ พนักงานสำนักงานเทศบาลตำบลลำลูกกา  จังหวัดปทุมธานี </t>
  </si>
  <si>
    <t>สวัสดิการสังคมของผู้สูงอายุในประเทศไทย</t>
  </si>
  <si>
    <t>ผู้ช่วยศาสตราจารย์ ดร.วัลลภ  พิริยวรรธนะ 
ผู้ช่วยศาสตราจารย์ ดร.จักรวาล สุขไมตรี</t>
  </si>
  <si>
    <t>แนวทางกระบวนการพัฒนาชุมชนท่องเที่ยวสภาพปัจจุบันการมีส่วนร่วมของประชาชนต่อการกำหนดนโยบายสาธารณะและการประเมินโครงการขององค์การบริหารส่วนตำบลแม่เจ้าอยู่หัวอำเภอเชียรใหญ่ จังหวัดนครศรีธรรมราช</t>
  </si>
  <si>
    <t>Determinants Of Organizational Survival During The Covid -19 Crisis: The Case Of The Airline
Industry In Thailand</t>
  </si>
  <si>
    <t>Turkish Journal of Physiotherapy and Rehabilitation volume 32 issue 3 หน้า 22380-22385</t>
  </si>
  <si>
    <t>อาจารย์นิสรา แพทย์รังษี</t>
  </si>
  <si>
    <t>วิทยาลัยการจัดการอุตสาหกรรมบริการ</t>
  </si>
  <si>
    <t>ORGANIZATIONAL STRUCTURE ENHANCING AIRLINES EFFIECEINCY
AMID THE PANDEMIC: LOW-COST CARRIERS IN THAILAND AS A CASE</t>
  </si>
  <si>
    <t>GeoJournal of Tourism and Geosites vol. 38, no. 4 หน้า 1189–1194</t>
  </si>
  <si>
    <t>ผู้ช่วยศาสตราจารย์ ดร.กรรนภัทร กันแก้ว
อาจารย์ กรวินท์ กังวล</t>
  </si>
  <si>
    <t>The Impact of Leadership on Organizational Justice on Employees Turnover Intention
Addressing the Three Dimensions of Organizational Justice</t>
  </si>
  <si>
    <t>Turkish Journal of Physiotherapy and Rehabilitation; vollume 32 issue.3 หน้า 27750-27764</t>
  </si>
  <si>
    <t>ผู้ช่วยศาสตราจารย์ ดร.กรรนภัทร กันแก้ว</t>
  </si>
  <si>
    <t>Culture-Based Tourism Management Model in Creative Wat Makluea's Tie-Dye, Nakhon Pathom Province, Thailand</t>
  </si>
  <si>
    <t>Scopus - SJR Q2</t>
  </si>
  <si>
    <t>Journal of Management Information and Decision Sciences, Vol 25, Special Issue 2, 2022</t>
  </si>
  <si>
    <t>2564</t>
  </si>
  <si>
    <t>อาจารย์สุภัคศิริ ปราการเจริญ</t>
  </si>
  <si>
    <t xml:space="preserve">วิทยาลัยการจัดการอุตสาหกรรมบริการ
</t>
  </si>
  <si>
    <t>Interplay of Shared Leadership Practices of Principals, Teachers' Soft Skills and Learners' Competitiveness in COVID 19 Era: Implications to Economics of Educational Leadership</t>
  </si>
  <si>
    <t>Scopus - SJR Q4</t>
  </si>
  <si>
    <t>Estudios de Economia Aplicada Vol. 39 No. 12 (2021): Special Issue: Asia Economy and Finance during the COVID-19 Pandemic</t>
  </si>
  <si>
    <t>อาจารย์ขนิษฐา เจริญนิตย์
ผู้ช่วยศาสตราจารย์ ดร.กรรนภัทร กันแก้ว</t>
  </si>
  <si>
    <t>Financial Problems Met by Schools in the Onslaught of COVID 19 Implications to Fiscal Management of Learning Institutions</t>
  </si>
  <si>
    <t>Interplay of Personal Attitudinal Constructs towards online fashion products, Consumer Decision-Making and Image Branding The Case of Online Fashion Products in Thailand in COVID 19 Pandemic</t>
  </si>
  <si>
    <t>ANTECEDENTS INFLUENCING THE
ACCOMPLISHMENT OF LOW-COST AIRLINE
MANAGEMENT DURING COVID-19 PANDEMIC IN
THAILAND</t>
  </si>
  <si>
    <t>Journal of Management Information and Decision Sciences Volume 24, Special Issue 6 หน้า 1-7</t>
  </si>
  <si>
    <t>อาจารย์ นิสรา แพทย์รังษี
ผู้ช่วยศาสตราจารย์ พิเศษ พล.ท.ดร.ทวี แจ่มจำรัส
ดร.อนันต์ รัศมี</t>
  </si>
  <si>
    <t>วิทยาลัยการจัดการอุตสาหกรรมบริการ
บัณฑิตวิทยาลัย (กลุ่มมนุษยศาสตร์ฯ)</t>
  </si>
  <si>
    <t>Marketing strategy, customer relationship
management (CRM), and service quality on
brand loyalty of Four-Star Hotels in Thailand</t>
  </si>
  <si>
    <t>International Journal of Health Sciences vol.6 special issue.4 หน้า1524–1539</t>
  </si>
  <si>
    <t>อ.สกุล จริยาแจ่มสิทธิ์</t>
  </si>
  <si>
    <t>The Confidence of Tourists in the Service Quality of Hotels Converted into
Hospitel in the Post-Covid-19 Pandemic Situation</t>
  </si>
  <si>
    <t>The 2nd International Students Conference on Academic Multidisciplinary Research 2022 หน้า 173-177</t>
  </si>
  <si>
    <t>27 เมษายน 2565</t>
  </si>
  <si>
    <t>ดร.นรินทร์ ยืนทน</t>
  </si>
  <si>
    <t>A Study of the Tourist Behavior Stayed in Rawai Beach Phuket</t>
  </si>
  <si>
    <t>The 2nd International Students Conference on Academic Multidisciplinary Research 2022 หน้า 51-59</t>
  </si>
  <si>
    <t>ดร.วีระ วีระโสภณ</t>
  </si>
  <si>
    <t>Behavior and Satisfaction of Japanese Customers Towards the Service of
The Okura Prestige Bangkok Hotel during the Situation of the Covid 19
Epidemic</t>
  </si>
  <si>
    <t>The 2nd International Students Conference on Academic Multidisciplinary Research 2022 หน้า 106-116</t>
  </si>
  <si>
    <t>Customer Satisfaction with the Services of The Vijitt Resort Phuket</t>
  </si>
  <si>
    <t>The 2nd International Students Conference on Academic Multidisciplinary Research 2022 หน้า 68-76</t>
  </si>
  <si>
    <t>Study the Tourist Behavior to Use Service of The Vijitt Resort Phuket</t>
  </si>
  <si>
    <t>The 2nd International Students Conference on Academic Multidisciplinary Research 2022 หน้า 60-68</t>
  </si>
  <si>
    <t>The Research of Marketing Strategy of Tourists using the Service of the
“OKURA PRESTIGE BANGKOK HOTEL” During Pandemic of
Coronavirus 2019</t>
  </si>
  <si>
    <t>The 2nd International Students Conference on Academic Multidisciplinary Research 2022 หน้า 97-105</t>
  </si>
  <si>
    <t>The Standard of Service of a Small Hotel for Tourists in Bangkok After
The Epidemic Situation of The Coronavirus 2019</t>
  </si>
  <si>
    <t>The 2nd International Students Conference on Academic Multidisciplinary Research 2022 หน้า 1-10</t>
  </si>
  <si>
    <t>Business Adjustment and Resilience of Local Entrepreneurs in the
Damnoen Saduak Floating Market, Ratchaburi Province
during the COVID-19 Pandemic and the Recovery State</t>
  </si>
  <si>
    <t>The 2nd International Students Conference on Academic Multidisciplinary Research 2022 หน้า 205-212</t>
  </si>
  <si>
    <t>ดร.ศิริเพ็ญ เยี่ยมจรรยา</t>
  </si>
  <si>
    <t>Café Hopping as a Pop Culture Influencing Tourism
in Khao Kho, Phetchabun</t>
  </si>
  <si>
    <t>The 2nd International Students Conference on Academic Multidisciplinary Research 2022 หน้า 182-189</t>
  </si>
  <si>
    <t>Potential of Agrotourism and Guidelines for Future Development and
Promotion: A Study of Ban Laem District, Phetchaburi Province</t>
  </si>
  <si>
    <t>The 2nd International Students Conference on Academic Multidisciplinary Research 2022 หน้า 189-194</t>
  </si>
  <si>
    <t>To Study the Factors of Marketing Mix (7Ps) that Affect the Purchase
Satisfaction of Thai Orchids Among the European Tourists</t>
  </si>
  <si>
    <t>The 2nd International Students Conference on Academic Multidisciplinary Research 2022 หน้า218-224</t>
  </si>
  <si>
    <t>ดร.ศุภศักดิ์ เงาประเสริฐวงศ์</t>
  </si>
  <si>
    <t>How Can Music Improve Your Study or Work Efficiency</t>
  </si>
  <si>
    <t>The 2nd International Students Conference on Academic Multidisciplinary Research 2022 หน้า385-398</t>
  </si>
  <si>
    <t>รองศาสตราจารย์ ดร.DENIS USHAKOV</t>
  </si>
  <si>
    <t>Impact of Employee Engagement and Employee Performance Toward
Service Quality: A Case Study of Airline Ground Service Agents</t>
  </si>
  <si>
    <t>The 2nd International Students Conference on Academic Multidisciplinary Research 2022 หน้า135-141</t>
  </si>
  <si>
    <t>อาจารย์เทพลักษณ์ โกมลวณิช</t>
  </si>
  <si>
    <t>The Study of Thai Tourist Behavior Towards the New Normal Era Under
the Best Concept by the Tourism Authority of Thailand</t>
  </si>
  <si>
    <t>The 2nd International Students Conference on Academic Multidisciplinary Research 2022 หน้า177-181</t>
  </si>
  <si>
    <t>อาจารย์โสภาวรรณ ตรีสุวรรณ์</t>
  </si>
  <si>
    <t>The Study of Satisfaction and Behavior of the Consumer’s Choice of
Choosing Cafe Amazon in PTT’s Service Station in Chonburi</t>
  </si>
  <si>
    <t>The 2nd International Students Conference on Academic Multidisciplinary Research 2022 หน้า10-17</t>
  </si>
  <si>
    <t>ดร.กมลลักษณ์ โพธิ์พันธุ์</t>
  </si>
  <si>
    <t>Air Travelers’ Perception on the COVID-19 Vaccination</t>
  </si>
  <si>
    <t>The 2nd International Students Conference on Academic Multidisciplinary Research 2022 หน้า126-135</t>
  </si>
  <si>
    <t>Factors Influencing Passengers’ Decision in Selecting an Airline During
the Covid-19 Pandemic</t>
  </si>
  <si>
    <t>The 2nd International Students Conference on Academic Multidisciplinary Research 2022 หน้า116-126</t>
  </si>
  <si>
    <t>อาจารย์ขนิษฐา เจริญนิตย์</t>
  </si>
  <si>
    <t>Influencing of Advertising Media on Passengers’ Choices of Airline</t>
  </si>
  <si>
    <t>The 2nd International Students Conference on Academic Multidisciplinary Research 2022 หน้า141-149</t>
  </si>
  <si>
    <t>ดร.นิสรา แพทย์รังษี</t>
  </si>
  <si>
    <t>Adaption of Aviation Industry toward an Aging Society</t>
  </si>
  <si>
    <t>The 2nd International Students Conference on Academic Multidisciplinary Research 2022 หน้า404-410</t>
  </si>
  <si>
    <t>อ.รจนารถ วรมนตรี</t>
  </si>
  <si>
    <t>Post COVID-19 Recovery with a Resilience- based Approach of Bangkok
SME Travel Companies</t>
  </si>
  <si>
    <t>The 2nd International Students Conference on Academic Multidisciplinary Research 2022 หน้า195-205</t>
  </si>
  <si>
    <t>อาจารย์สกุล จริยาแจ่มสิทธิ์</t>
  </si>
  <si>
    <t>Factors Affecting Uses of Blockchain Technology and Cryptocurrencies in
the Tourism Industry</t>
  </si>
  <si>
    <t>The 2nd International Students Conference on Academic Multidisciplinary Research 2022 หน้า212-218</t>
  </si>
  <si>
    <t>Enhancing Digital Litetacy of Senior Citizens</t>
  </si>
  <si>
    <t>The EUrASEANs: journal on global socio-economic dynamics Vol. 5 (30) หน้า 71-76</t>
  </si>
  <si>
    <t>อาจารย์นลิน สีมะเสถียรโสภณ
อาจารย์ภิญญา ชัยสงคราม
อาจารย์ ดร.พงศ์ระพี แก้วไทรฮะ
อาจารย์คงศักดิ์ บุญอาชาทอง</t>
  </si>
  <si>
    <t>The Role of Training and Knowledge
Management Effect on Performance of Public
Taxi Cooperatives in Bangkok</t>
  </si>
  <si>
    <t>Review of International Geographical Education Online vol.11 no.8 หน้า 1288-1298</t>
  </si>
  <si>
    <t>ผู้ช่วยศาสตราจารย์ ดร.ญาณัญฎา ศิรภัทร์ธาดา
ผู้ช่วยศาสตราจารย์ ดร.ดวงกมล ฐิติเวส</t>
  </si>
  <si>
    <t>วิทยาลัยนวัตกรรมและการจัดการ
คณะครุศาสตร์</t>
  </si>
  <si>
    <t>Effects of Innovation Management on Green
Supply Chain Management Performance
within the Herbal City: Mediating by Green
Practices</t>
  </si>
  <si>
    <t>Review of International Geographical Education Online vol.11 no.8 หน้า 1288-1299</t>
  </si>
  <si>
    <t>ผู้ช่วยศาสตราจารย์ ดร.ญาณัญฎา ศิรภัทร์ธาดา</t>
  </si>
  <si>
    <t>วิทยาลัยนวัตกรรมและการจัดการ</t>
  </si>
  <si>
    <t>Cost Management for Firm Business
Performance of Small and Micro enterprise
in Thailand</t>
  </si>
  <si>
    <t>Review of International Geographical Education Online vol.11 no.8 หน้า 1266-1276</t>
  </si>
  <si>
    <t>ดร.ชญานันท์ เกิดพิทักษ์
รองศาสตราจารย์ ดร.บัณฑิต ผังนิรันดร์
อาจารย์ ธีรพงศ์ พงษ์เพ็ง</t>
  </si>
  <si>
    <t>วิทยาลัยนวัตกรรมและการจัดการ
คณะวิทยาการจัดการ</t>
  </si>
  <si>
    <t>Effect of Business Performance Model of
Small and Medium Industries
in Thailand</t>
  </si>
  <si>
    <t>Review of International Geographical Education Online vol.11 no.8 หน้า 1288-1301</t>
  </si>
  <si>
    <t>ดร.ชญานันท์ เกิดพิทักษ์
อาจารย์ นภัสสร เกิดพิทักษ์
ดร.วิไลลักษณ์ รักบำรุง</t>
  </si>
  <si>
    <t>Factors Influencing of social media and
Customer relationship management (CRM)
on Performance of Historical Tourism
Business in Thailand</t>
  </si>
  <si>
    <t>Review of International Geographical Education Online vol.11 no.8 หน้า 1255-1265</t>
  </si>
  <si>
    <t>ดร.ชญานันท์ เกิดพิทักษ์</t>
  </si>
  <si>
    <t>พฤติกรรมการปรับตัวในการท่องเที่ยวชุมชนของนักท่องเที่ยวในจังหวัดสมุทรสงคราม</t>
  </si>
  <si>
    <t>วารสารนวัตกรรมและการจัดการ ปีที่ 6 ฉบับที่ 2 หน้า 131-142</t>
  </si>
  <si>
    <t>ดร.พนิดา นิลอรุณ
อาจารย์ มนทิพา วิลาศทิพย์
อาจารย์ วีระพล วิชญานุภาพ</t>
  </si>
  <si>
    <t>รูปแบบการพัฒนาทุนมนุษย์สำหรับสถาบันอุดมศึกษาเอกชน</t>
  </si>
  <si>
    <t>Journal of Business Administration and Languages (JBAL) Vol.9 No.2 หน้า 55-63</t>
  </si>
  <si>
    <t>ผู้ช่วยศาสตราจารย์ ดร.ชุมพล รอดแจ่ม
ผู้ช่วยศาสตราจารย์ ดร.ชลภัสสรณ์ สิทธิวรงค์ชัย 
รองศาสตราจารย์ ดร.ชุติกาญจน์  ศรีวิบูลย์</t>
  </si>
  <si>
    <t>แรงจูงใจในการปฏิบัติงานที่สงผลตอประสิทธิภาพในการทำงานของพนักงานอุตสาหกรรมการผลิตกระดาษในเขตกรุงเทพมหานครและปริมณฑล</t>
  </si>
  <si>
    <t>วารสารนวัตกรรมและการจัดการ ปีที่ 6 ฉบับที่ 2 หน้า 143-157</t>
  </si>
  <si>
    <t>ผู้ช่วยศาสตราจารย์ ดร.ชุมพล รอดแจ่ม</t>
  </si>
  <si>
    <t>นวัตกรรมการบริหารทรัพยากรมนุษย์สำหรับองคกรด้านการศึกษา</t>
  </si>
  <si>
    <t>วารสารนวัตกรรมและการจัดการ ปีที่ 6 ฉบับที่ 2 หน้า 50-64</t>
  </si>
  <si>
    <t>ปัจจัยที่ส่งผลต่อการพัฒนาสื่อการเรียนรู้โดยใช้แพลตฟอร์มเทคโนโลยีดิจิทัล : กรณีศึกษา การใช้อินโฟกราฟิกเพื่อการเรียนรู้</t>
  </si>
  <si>
    <t>วารสารวิทยาการจัดการปริทัศน์ มหาวิทยาลัยราชภัฏพระนครศรีอยุธยา ปที่ 23 ฉบับที่ 2 หน้า155-164</t>
  </si>
  <si>
    <t>อาจารย์ กษิติธร อัศวพงศ์วาณิช</t>
  </si>
  <si>
    <t>Bibliometric analysis of immigration and environmental degradation: evidence from past decades</t>
  </si>
  <si>
    <t>Environmental Science and Pollution Research (2022) vol.29 issue 9 หน้า 13729–13741</t>
  </si>
  <si>
    <t>ดร.ศิริญญา ศิริญานันท์</t>
  </si>
  <si>
    <t>การสื่อสารทางการตลาดแบบบูรณาการ แรงจูงใจ ที่ส่งผลต่อการตัดสินใจใช้บริการสนามฟุตบอลหญ้าเทียม ในจังหวัดระยอง</t>
  </si>
  <si>
    <t>การประชุมวิชาการด้านวิทยาศาสตร์และการบริหารจัดการ ระดับบัณฑิตศึกษา ประจำปี 2564 Sciences and Business Management Graduate Conference 2021 SBC2021 หน้า 122-133</t>
  </si>
  <si>
    <t xml:space="preserve">ดร.อนุชิต กุลวานิช </t>
  </si>
  <si>
    <t>อิทธิพลส่วนประสมทางการตลาดที่มีผลต่อการตัดสินใจเข้าชมฟุตบอลในสนาม กรณีศึกษาสโมสรอยุธยา ยูไนเต็ด</t>
  </si>
  <si>
    <t>การประชุมวิชาการด้านวิทยาศาสตร์และการบริหารจัดการ ระดับบัณฑิตศึกษา ประจำปี 2564 Sciences and Business Management Graduate Conference 2021 SBC2021 หน้า 110-121</t>
  </si>
  <si>
    <t>บทบาทผู้นำสตรีในกีฬาฟุตบอลไทย</t>
  </si>
  <si>
    <t>การประชุมวิชาการด้านวิทยาศาสตร์และการบริหารจัดการ ระดับบัณฑิตศึกษา ประจำปี 2564 Sciences and Business Management Graduate Conference 2021 SBC2021 หน้า 1-10</t>
  </si>
  <si>
    <t>ทัศนคติของการบริหารจัดการทีมฟุตบอลลีกสมัครเล่นของไทย</t>
  </si>
  <si>
    <t>วารสารบริหารธุรกิจ สถาบันเทนโลยีพระจอมเกล้าเจ้าคุณทหารลาดกระบัง ปีที่ 11 ฉบับที่ 2 หน้า 1-11</t>
  </si>
  <si>
    <t>ดร.อาชวิทธิ์ เจิงกลิ่นจันทน์</t>
  </si>
  <si>
    <t>นวัตกรรมการบริหารทรัพยากรมนุษย์สำหรับองค์กรด้านการศึกษา</t>
  </si>
  <si>
    <t>วารสารนวัตกรรมและการจัดการ (TCI2) ปีที่ 6 ฉบับที่ 2 หน้า 50-64</t>
  </si>
  <si>
    <t>ผู้ช่วยศาสตราจารย์ ดร.ชุมพล รอดแจ่ม
รองศาสตราจารย์ ดร.ชุติกาญจน์ ศรีวิบูลย์ 
ผู้ช่วยศาสตราจารย์ ดร.ชลภัสสรณ์ สิทธิวรงค์ชัย</t>
  </si>
  <si>
    <t>Journal of Business Administration and Languages (JBAL) (TCI2) Vol.9 No.2 หน้า 55-63</t>
  </si>
  <si>
    <t>ผู้ช่วยศาสตราจารย์ ดร.ชุมพล รอดแจ่ม 
รองศาสตราจารย์ ดร.ชุติกาญจน์ ศรีวิบูลย์ 
ผู้ช่วยศาสตราจารย์ ดร.ชลภัสสรณ์ สิทธิวรงค์ชัย</t>
  </si>
  <si>
    <t>The measure of success in running training centers in Thailand from loyalty of the customer</t>
  </si>
  <si>
    <t>INTERNATIONAL CONFERENCE ON SCIENCES AND BUSINESS MANAGEMENT GRADUATE 2021 หน้า 87-100</t>
  </si>
  <si>
    <t>ผู้ช่วยศาสตราจารย์ ดร.ธนพล ก่อฐานะ
ดร.บุญไทย แก้วขันตี 
ผู้ช่วยศาสตราจารย์ ดร.ชัยธนัตถ์กร ภวิศพิริยะกฤติ</t>
  </si>
  <si>
    <t>Measure of success in creating new products in the auto parts industry in Thailand</t>
  </si>
  <si>
    <t>INTERNATIONAL CONFERENCE ON SCIENCES AND BUSINESS MANAGEMENT GRADUATE 2021 หน้า 101-114</t>
  </si>
  <si>
    <t>ผู้ช่วยศาสตราจารย์ ดร.ธนพล ก่อฐานะ
ผู้ช่วยศาสตราจารย์ ดร.ณัฐพงษ์ เตชะรัตนเสฏฐ์ 
ผู้ช่วยศาสตราจารย์ ดร.สุพัตรา ปราณี</t>
  </si>
  <si>
    <t>Innovative Competency Measure of Local Administrative Organization Executives in Samut Prakan Province</t>
  </si>
  <si>
    <t>INTERNATIONAL CONFERENCE ON SCIENCES AND BUSINESS MANAGEMENT GRADUATE 2021 หน้า 115-126</t>
  </si>
  <si>
    <t>รองศาสตราจารย์ ดร.บัณฑิต ผังนิรันดร์
ผู้ช่วยศาสตราจารย์ ดร.ณัฐพงษ์ เตชะรัตนเสฏฐ์ 
ดร.แจ่มจันทร์ คล้ายวงษ์</t>
  </si>
  <si>
    <t>Measure of success for food entrepreneurs small and medium enterprises (SMEs): Food Products Industry Group in Thailand</t>
  </si>
  <si>
    <t>INTERNATIONAL CONFERENCE ON SCIENCES AND BUSINESS MANAGEMENT GRADUATE 2021 หน้า 127-138</t>
  </si>
  <si>
    <t>ผู้ช่วยศาสตราจารย์ ดร.ธนพล ก่อฐานะ
รองศาสตราจารย์ ดร.บัณฑิต ผังนิรันดร์ 
ดร.ชมภู สายเสมา</t>
  </si>
  <si>
    <t>Measure of success in the operation of furniture manufacturers exporting Thailand</t>
  </si>
  <si>
    <t>INTERNATIONAL CONFERENCE ON SCIENCES AND BUSINESS MANAGEMENT GRADUATE 2021 หน้า 139-151</t>
  </si>
  <si>
    <t>รองศาสตราจารย์ ดร.บัณฑิต ผังนิรันดร์
ผู้ช่วยศาสตราจารย์ ดร.สุพัตรา ปราณี 
ดร.จิราพร สวัสดิรักษ์</t>
  </si>
  <si>
    <t>Factors Affecting Loyalty Behavior of customers of Non - Hotel accommodation as a Homestay in Bangkok</t>
  </si>
  <si>
    <t>INTERNATIONAL CONFERENCE ON SCIENCES AND BUSINESS MANAGEMENT GRADUATE 2021 หน้า 152-161</t>
  </si>
  <si>
    <t>Measure of Success of Local Government Management in Saraburi</t>
  </si>
  <si>
    <t>INTERNATIONAL CONFERENCE ON SCIENCES AND BUSINESS MANAGEMENT GRADUATE 2021 หน้า 162-175</t>
  </si>
  <si>
    <t>Success model of succession of OTOP products business in Thailand</t>
  </si>
  <si>
    <t>INTERNATIONAL CONFERENCE ON SCIENCES AND BUSINESS MANAGEMENT GRADUATE 2021 หน้า 176-187</t>
  </si>
  <si>
    <t>การสื่อสารทางการตลาดแบบบูรณาการและแรงจูงใจที่ส่งผลต่อการตัดสินใจใช้บริการสนามฟุตบอลหญ้าเทียม ในจังหวัดระยอง</t>
  </si>
  <si>
    <t>วารสารวิชาการสถาบันวิทยาการจัดการแห่งแปซิฟิค, 7(3) หน้า 99-109</t>
  </si>
  <si>
    <t>ดร.อนุชิต กุลวานิช
รองศาสตราจารย์ ดร.บรรจบ ภิรมย์คำ 
ดร.ณัฐวุฒิ พลศรี</t>
  </si>
  <si>
    <t>ปัจจัยส่วนประสมทางการตลาดที่มีอิทธิพลต่อการตัดสินใจเข้าชมฟุตบอลในสนาม กรณีศึกษาสโมสรอยุธยา ยูไนเต็ด</t>
  </si>
  <si>
    <t>วารสารวิชาการสถาบันวิทยาการจัดการแห่งแปซิฟิค, 7(3) หน้า 124-138</t>
  </si>
  <si>
    <t xml:space="preserve">Study of Guideline for the Development of Role Model Instructor, Wat Pho Massage Discipline, Post COVID- 19 Era
</t>
  </si>
  <si>
    <t>วารสารสุขภาพกับการจัดการสุขภาพ Journal of Health and Health Management หน้า 154 - 167</t>
  </si>
  <si>
    <t>ผู้ช่วยศาสตราจารย์อาภาภรณ์ โพธิ์กระจ่าง</t>
  </si>
  <si>
    <t>Welfare Provision for Thai Olympians</t>
  </si>
  <si>
    <t>วารสารสวนสุนันทาวิชาการและวิจัย ปีที่ 15 ฉบับที่ 2 หน้า 1-25</t>
  </si>
  <si>
    <t>รองศาสตราจารย์ ดร.สุพิตร สมาหิโต</t>
  </si>
  <si>
    <t>ปัจจัยที่ส่งผลต่อการยอมรับระบบใบสั่งจราจรออนไลน์ของประชาชน ในเขตสัมพันธ์วงศ์ กรุงเทพมหานคร</t>
  </si>
  <si>
    <t>การประชุมวิชาการด้านวิทยาศาสตร์และการบริหารจัดการ ระดับบัณฑิตศึกษา ประจำปี 2564 Sciences and Business Management Graduate Conference 2021 SBC2021 หน้า 70-86</t>
  </si>
  <si>
    <t>ดร.วิไลลักษณ์ รักบำรุง</t>
  </si>
  <si>
    <t>ทักษะการรู้ดิจิทัลที่ส่งผลต่อประสิทธิภาพในการปฏิบัติงานของบุคลากรสายสนับสนุนวิชาการ มหาวิทยาลัยราชภัฏสวนสุนันทา</t>
  </si>
  <si>
    <t>การประชุมวิชาการด้านวิทยาศาสตร์และการบริหารจัดการ ระดับบัณฑิตศึกษา ประจำปี 2564 Sciences and Business Management Graduate Conference 2021 SBC2021 หน้า 179-190</t>
  </si>
  <si>
    <t>การพัฒนาต้นแบบนวัตกรรมลูกชิ้นเนื้อแพะหมาล่า</t>
  </si>
  <si>
    <t>การประชุมวิชาการด้านวิทยาศาสตร์และการบริหารจัดการ ระดับบัณฑิตศึกษา ประจำปี 2564 Sciences and Business Management Graduate Conference 2021 SBC2021 หน้า 134-143</t>
  </si>
  <si>
    <t>ผู้ช่วยศาสตราจารย์ ดร.ศุภรา เจริญภูมิ</t>
  </si>
  <si>
    <t>การศึกษาความพึงพอใจของผู้บริโภคต่อต้นแบบนวัตกรรมลูกชิ้นเนื้อแพะหมาล่า</t>
  </si>
  <si>
    <t>การประชุมวิชาการด้านวิทยาศาสตร์และการบริหารจัดการ ระดับบัณฑิตศึกษา ประจำปี 2564 Sciences and Business Management Graduate Conference 2021 SBC2021 หน้า 144-154</t>
  </si>
  <si>
    <t>ต้นแบบนวัตกรรมไอศกรีมเบญจเกสร</t>
  </si>
  <si>
    <t>การประชุมวิชาการด้านวิทยาศาสตร์และการบริหารจัดการ ระดับบัณฑิตศึกษา ประจำปี 2564 Sciences and Business Management Graduate Conference 2021 SBC2021 หน้า 166-178</t>
  </si>
  <si>
    <t>บรรยากาศการส่งเสริมนวัตกรรมที่ส่งผลต่อพฤติกรรมการสร้างสรรค์นวัตกรรม ของพนักงาน บริษัทสมบุญ พัฒนา จำกัด</t>
  </si>
  <si>
    <t>การประชุมวิชาการด้านวิทยาศาสตร์และการบริหารจัดการ ระดับบัณฑิตศึกษา ประจำปี 2564 Sciences and Business Management Graduate Conference 2021 SBC2021 หน้า 99-109</t>
  </si>
  <si>
    <t>ผู้ช่วยศาสตราจารย์ ดร.ทวีป พรหมอยู่</t>
  </si>
  <si>
    <t>โครงการศึกษาสภาพปัญหาจากการบังคับใช้พระราชบัญญัติส่งเสริมกีฬาอาชีพ พ.ศ. 2556</t>
  </si>
  <si>
    <t>การกีฬาแห่งประเทศไทย</t>
  </si>
  <si>
    <t>30 กันยายน 2564</t>
  </si>
  <si>
    <t>รองศาสตราจารย์ ดร.บรรจบ ภิรมย์คำ</t>
  </si>
  <si>
    <t>วารสารนวัตกรรมและการจัดการ มหาวิทยาลัยราชภัฏสวนสุนันทา หน้า 131-142</t>
  </si>
  <si>
    <t>อาจารย์พนิดา  นิลอรุณ
อาจารย์มนทิพา  วิลาศทิพย์
อาจารย์วีระพล วิชญานุภาพ</t>
  </si>
  <si>
    <t>Key Success Factors of the Outcomes Based on the Schools' Missions in Management Innovation "School Quality Improvement Program</t>
  </si>
  <si>
    <t>Turkish Journal of Physiotherapy and Rehabilitation vol.32 no.3 หน้า8820-8830</t>
  </si>
  <si>
    <t>ผู้ช่วยศาสตราจารย์ ดร.ธนพล ก่อฐานะ
รองศาสตราจารย์ ดร.บัณฑิต ผังนิรันดร์ 
ผู้ช่วยศาสตราจารย์ภาวิตา ค้าขาย*</t>
  </si>
  <si>
    <t>วิทยาลัยนวัตกรรมและการจัดการ
คณะวิทยาการจัดการ
วิทยาลัยการเมืองและการปกครอง*</t>
  </si>
  <si>
    <t>Spiritual Leadership, Participation, Creativity, and Competitive Advantage Affecting the Effectiveness of the Operation of the Community Enterprises in Ranong Province</t>
  </si>
  <si>
    <t>Turkish Journal of Physiotherapy and Rehabilitation vol.32 no.3 หน้า 8831-8842</t>
  </si>
  <si>
    <t xml:space="preserve">ดร.ณธกร คุ้มเพชร
ผู้ช่วยศาสตราจารย์ ดร.สุพัตรา ปราณี
ผู้ช่วยศาสตราจารย์ ดร.ธนพล ก่อฐานะ
รองศาสตราจารย์ ดร.บัณฑิต ผังนิรันดร์ 
</t>
  </si>
  <si>
    <t>A Structural Equation Model of the Intention to Purchase Used Machinery Via Online Auction Websites</t>
  </si>
  <si>
    <t>Turkish Journal of Physiotherapy and Rehabilitation vol.32 no.3 หน้า8843-8852</t>
  </si>
  <si>
    <t>ผู้ช่วยศาสตราจารย์ ดร.ญาณัญฎา ศิรภัทร์ธาดา
รองศาสตราจารย์ ดร.บัณฑิต ผังนิรันดร์
ดร.บุญไทย แก้วขันตี</t>
  </si>
  <si>
    <t>Management Innovation Business Trend and Organizational Contexts that Affect the Competitiveness of Logistics Service Operators in Bangkok</t>
  </si>
  <si>
    <t>Turkish Journal of Physiotherapy and Rehabilitation vol.32 no.3 หน้า8820-8833</t>
  </si>
  <si>
    <t>ผู้ช่วยศาสตราจารย์ ดร.สุพัตรา ปราณี
รองศาสตราจารย์ ดร.บัณฑิต ผังนิรันดร์</t>
  </si>
  <si>
    <t>The Model of Building Loyalty to Beauty Parlor Business in Bangkok</t>
  </si>
  <si>
    <t>Turkish Journal of Physiotherapy and Rehabilitation vol.32 no.3 หน้า8863-8873</t>
  </si>
  <si>
    <t>ผู้ช่วยศาสตราจารย์ ดร.ญาณัญฎา ศิรภัทร์ธาดา
รองศาสตราจารย์ ดร.บัณฑิต ผังนิรันดร์</t>
  </si>
  <si>
    <t>The Antecedents of Customer Loyalty in the Automobile Insurance in Bangkok and Vicinity</t>
  </si>
  <si>
    <t>Turkish Journal of Physiotherapy and Rehabilitation vol.32 no.3 หน้า8874-8883</t>
  </si>
  <si>
    <t>Operational Risks Related to Environmental, Social And Governance Affecting The Performance of Fund management Business</t>
  </si>
  <si>
    <t>Turkish Journal of Physiotherapy and Rehabilitation vol.32 no.3 หน้า13354-13366</t>
  </si>
  <si>
    <t>รองศาสตราจารย์ ดร.บัณฑิต ผังนิรันดร์
ผู้ช่วยศาสตราจารย์ ดร.ณัฐพงษ์ เตชะรัตนเสฏฐ์</t>
  </si>
  <si>
    <t>Encouraging pro‐environmental behavior in
university employees: An approach toward
environmental sustainability as moderated by
green organizational culture</t>
  </si>
  <si>
    <t>Journal of Community Psychology เล่มที่ 50 ฉบับที่ 3 หน้า 1-16</t>
  </si>
  <si>
    <t>ผู้ช่วยศาสตราจารย์ ดร. Mohammad Shahid Khan</t>
  </si>
  <si>
    <t>Business performance model of herbal community enterprise in Thailand</t>
  </si>
  <si>
    <t>Uncertain Supply Chain Management Vol 10 Number 2 หน้า 345-352</t>
  </si>
  <si>
    <t>ผู้ช่วยศาสตราจารย์ ดร.ชญานันท์ เกิดพิทักษ์</t>
  </si>
  <si>
    <t>Sciences and Business Management Graduate Conference 2021 หน้า 101-114</t>
  </si>
  <si>
    <t>ผู้ช่วยศาสตราจารย์ ดร.ธนพล ก่อฐานะ
ผู้ช่วยศาสตราจารย์ ดร.สุพัตรา ปราณี
ผู้ช่วยศาสตราจารย์ ดร.ณัฐพงษ์ เตชะรัตนเสฏฐ์*</t>
  </si>
  <si>
    <t xml:space="preserve">วิทยาลัยนวัตกรรมและการจัดการ
คณะวิทยาการจัดการ*
</t>
  </si>
  <si>
    <t>Effect of Product and Process Innovation in
Interactive Management Control System on
Financial Performance of SME in Thailand</t>
  </si>
  <si>
    <t>International Journal of Health Sciences Special issue 4 หน้า  149-160</t>
  </si>
  <si>
    <t>ผู้ช่วยศาสตราจารย์ ดร.ธนพล ก่อฐานะ
ผู้ช่วยศาสตราจารย์ ดร.นิยม สุวรรณเดช
รองศาสตราจารย์ ดร.นัยนา วงศ์จรรยา
อาจารย์นภัสสร เกิดพิทักษ์</t>
  </si>
  <si>
    <t>Determinants of customers loyalty for
Thailand's pharmaceutical business</t>
  </si>
  <si>
    <t>International Journal of Health Sciences Special issue 4 หน้า  245-258</t>
  </si>
  <si>
    <t>ผู้ช่วยศาสตราจารย์ ดร.ธนพล ก่อฐานะ
ดร.ฉัตรแก้ว ฮาตระวัง
ดร.บุญไทย แก้วขันตี
อาจารย์ธีรพงศ์ พงษ์เพ็ง</t>
  </si>
  <si>
    <t>Effect of the inno-life management and
knowledge management on green organization
of community-based tourism in Phatthalung
Thailand</t>
  </si>
  <si>
    <t>International Journal of Health Sciences Special issue 4 หน้า  121-135</t>
  </si>
  <si>
    <t>ผู้ช่วยศาสตราจารย์ ดร.ญาณัญฎา ศิรภัทร์ธาดา
ผู้ช่วยศาสตราจารย์ ดร.ดวงกมล ฐิติเวส*
ผู้ช่วยศาสตราจารย์ ปาริชาต รัตนบรรณสกุล**</t>
  </si>
  <si>
    <t>วิทยาลัยนวัตกรรมและการจัดการ
คณะครุศาสตร์*
วิทยาลัยนิเทศศาสตร์**</t>
  </si>
  <si>
    <t>Effect of the inno-life management,
participation, and leadership on the
organizational climate of community-based
tourism in Phatthalung, Thailand</t>
  </si>
  <si>
    <t>International Journal of Health Sciences Special issue 4 หน้า  136-148</t>
  </si>
  <si>
    <t>ผู้ช่วยศาสตราจารย์ ดร.ญาณัญฎา ศิรภัทร์ธาดา
ผู้ช่วยศาสตราจารย์ ดร.ดวงกมล ฐิติเวส*
ผู้ช่วยศาสตราจารย์ ปาริชาต รัตนบรรณสกุล**
อาจารย์เย็นจิต คงปาน</t>
  </si>
  <si>
    <t>Development of creative and innovation
abilities and knowledge transfer on the
purchase intention of local products consumers
in Phatthalung Province: The mediating role of
new product development process</t>
  </si>
  <si>
    <t>International Journal of Health Sciences Special issue 4 หน้า  219-231</t>
  </si>
  <si>
    <t>Relationship between knowledge management
and Foreign Tacit Knowledge on Multinational
Pharmaceutical Product Innovation</t>
  </si>
  <si>
    <t>International Journal of Health Sciences Special issue 4 หน้า  174–190</t>
  </si>
  <si>
    <t>ผู้ช่วยศาสตราจารย์ ดร.สุพัตรา ปราณี
ผู้ช่วยศาสตราจารย์ ดร.ปรเมษฐ์ แสงอ่อน
ดร.แจ่มจันทร์ คล้ายวงษ์
อาจารย์นภัสสร เกิดพิทักษ์</t>
  </si>
  <si>
    <t>Mediating Role of Knowledge Management
among Human Capital, Leadership and Business
Growth: Evidence from Flavoring Industry of
Thailand</t>
  </si>
  <si>
    <t>International Journal of Health Sciences Special issue 2 หน้า  1300–1312</t>
  </si>
  <si>
    <t>ผู้ช่วยศาสตราจารย์ ดร.นิยม สุวรรณเดช</t>
  </si>
  <si>
    <t>Spatial innovations development to enhance
the community's foundation economy by
creating added value of products with cultural
capital in Samut Songkhram Province</t>
  </si>
  <si>
    <t>International Journal of Health Sciences Special issue 2 หน้า  1355–1368</t>
  </si>
  <si>
    <t>ผู้ช่วยศาสตราจารย์ ดร. ชลภัสสรณ์ สิทธิวรงค์ชัย
รองศาสตราจารย์ ดร.ชุติกาญจน์ ศรีวิบูลย์
ผู้ช่วยศาสตราจารย์ ดร.ชุมพล รอดแจ่ม
ดร.พนิดา นิลอรุณ
อาจารย์วุฒิพงศ์ จันทร์เมืองไทย</t>
  </si>
  <si>
    <t>Foundation economic development for network
development community tourism by linking
local products and cultural capital Samut
Songkhram Province</t>
  </si>
  <si>
    <t>International Journal of Health Sciences Special issue 2 หน้า  1340–1354</t>
  </si>
  <si>
    <t>ดร. ปัญญดา จันทกิจ
ผู้ช่วยศาสตราจารย์ ดร.ชุมพล รอดแจ่ม
ดร.แก่นเพชร ศรานนทวัฒน์
ผู้ช่วยศาสตราจารย์ ดร.จักรวาล สุขไมตรี*</t>
  </si>
  <si>
    <t>วิทยาลัยนวัตกรรมและการจัดการ
วิทยาลัยการเมืองและการปกครอง*</t>
  </si>
  <si>
    <t>The developing innovative creative products
with social capital to increase the economic
value of community enterprises in Samut
Songkhram Province</t>
  </si>
  <si>
    <t>International Journal of Health Sciences Special issue 2 หน้า  1369–1382</t>
  </si>
  <si>
    <t>ผู้ช่วยศาสตราจารย์ ดร.ชุมพล รอดแจ่ม
ดร. ปัญญดา จันทกิจ
ดร.แก่นเพชร ศรานนทวัฒน์
จิราภรณ์ บุญยิ่ง</t>
  </si>
  <si>
    <t>Role of Corporate Social Responsibility to
Brand Image of Herbal Medicine Business</t>
  </si>
  <si>
    <t>International Journal of Health Sciences vol.6 special issue 4 หน้า205-218</t>
  </si>
  <si>
    <t>ผู้ช่วยศาสตราจารย์ ดร. ชญานันท์  เกิดพิทักษ์
ผู้ช่วยศาสตราจารย์ ดร.ศุภรา เจริญภูมิ
ผู้ช่วยศาสตราจารย์ เอกณรงค์ วรสีหะ
อาจารย์ธีรพงศ์ พงษ์เพ็ง</t>
  </si>
  <si>
    <t>Development of Historical and Cultural Tourism  Areas for the Competitive Business of U-don  Thani Province</t>
  </si>
  <si>
    <t>International Journal of Health Sciences vol.6 special issue 1 หน้า205-219</t>
  </si>
  <si>
    <t>ผู้ช่วยศาสตราจารย์ ดร. ชญานันท์  เกิดพิทักษ์
อาจารย์นภัสสร เกิดพิทักษ์
อาจารย์ธีรพงศ์ พงษ์เพ็ง
รองศาสตราจารย์ ดร.บัณฑิต ผังนิรันดร์</t>
  </si>
  <si>
    <t>Determinants of Product Innovativeness on  Innovation Performance for Pharmaceutical  Business in Thailand</t>
  </si>
  <si>
    <t>International Journal of Health Sciences vol.6 special issue 4 หน้า161-173</t>
  </si>
  <si>
    <t>ผู้ช่วยศาสตราจารย์ ดร. ชญานันท์  เกิดพิทักษ์
รองศาสตราจารย์ ดร.กุญชรี ค้าขาย
ดร.จงดี พฤกษารักษ์
อาจารย์ธีรพงศ์ พงษ์เพ็ง</t>
  </si>
  <si>
    <t>Development of New Tourist Destination Attractions for Destination Attachments Through the Moderating Role of Cultural Capital of Samut Songkhram Province, Thailand</t>
  </si>
  <si>
    <t>International Journal of Health Sciences vol.6 special issue.2 หน้า 1259–1275</t>
  </si>
  <si>
    <t>ดร. จิราภรณ์ บุญยิ่ง
ดร.พนิดา นิลอรุณ
ผู้ช่วยศาสตราจารย์ เอกณรงค์ วรสีหะ</t>
  </si>
  <si>
    <t>Sciences and Business Management Graduate Conference 2021 หน้า 139-152</t>
  </si>
  <si>
    <t xml:space="preserve">รองศาสตราจารย์ ดร.บัณฑิต ผังนิรันดร์
ผู้ช่วยศาสตราจารย์ ดร.สุพัตรา  ปราณี
ดร.จิราภรณ์ สวัสดิ์รักษ์
</t>
  </si>
  <si>
    <t xml:space="preserve">คณะวิทยาการจัดการ
วิทยาลัยนวัตกรรมและการจัดการ
</t>
  </si>
  <si>
    <t>Sciences and Business Management Graduate Conference 2021 หน้า 162-175</t>
  </si>
  <si>
    <t>รองศาสตราจารย์ ดร.บัณฑิต ผังนิรันดร์
ผู้ช่วยศาสตราจารย์ ดร.ณัฐพงษ์ เตชะรัตนเสฏฐ์
ดร.แจ่มจันทร์ คล้ายวงษ์</t>
  </si>
  <si>
    <t>Sciences and Business Management Graduate Conference 2021 หน้า 176-187</t>
  </si>
  <si>
    <t>EMPLOYEE MOTIVATION AND JOB PERFORMANCE: A STUDY OF EMPLOYEES IN BANGKOK</t>
  </si>
  <si>
    <t>อาจารย์รติรัตน์ ณ สงขลา
อาจารย์พรรณนลิน สัชฌุกร
อาจารย์มนทิพา วิลาศทิพย์
อาจารย์อรพรรณ เดชา
อาจารย์พีรันธร แสนสุข</t>
  </si>
  <si>
    <t>RELATIONSHIP BETWEEN ORGANIZATIONAL CULTURE AND THE OPERATIONAL EFFICIENCY OF PRIVATE COMPANY EMPLOYEES IN BANGKOK</t>
  </si>
  <si>
    <t>อาจารย์พรรณนลิน สัชฌุกร
อาจารย์รติรัตน์ ณ สงขลา
อาจารย์มนทิพา วิลาศทิพย์
อาจารย์อรพรรณ เดชา
อาจารย์พีรันธร แสนสุข</t>
  </si>
  <si>
    <t>THE UNIQUE CHARACTERISTIC AS A GOOD PERFORMANCE AND FAMOUS ONLINE INFLUENCER IN ONLINE CONTENT AND BE SUCCESS IN E-COMMERCE MARKET</t>
  </si>
  <si>
    <t xml:space="preserve">อาจารย์พีรันธร แสนสุข
อาจารย์พรรณนลิน สัชฌุกร
อาจารย์รติรัตน์ ณ สงขลา
อาจารย์มนทิพา วิลาศทิพย์
อาจารย์อรพรรณ เดชา
</t>
  </si>
  <si>
    <t>The Design of Thailand Fragrant Coconut’s Traceability System for Exportingto China</t>
  </si>
  <si>
    <t>Journal of Positive School Psychology vol.6 issue.2 หน้า 2861-2870</t>
  </si>
  <si>
    <t>ดร.พิมพ์พลอย ธีรสถิตย์ธรรม
ดร.พุทธิวัฒน์ ไวยวุฒิธนาภูมิ*</t>
  </si>
  <si>
    <t>วิทยาลัยนวัตกรรมและการจัดการ
วิทยาลัยโลจิสติกส์และซัพพลายเชน*</t>
  </si>
  <si>
    <t>Marketing Strategy, Product Innovation and Product Quality to Competitiveness of Banana Trunk and Coconut Sugar Serum in Thailand</t>
  </si>
  <si>
    <t>Journal of Positive School Psychology vol.6 issue.2 หน้า 2835-2847</t>
  </si>
  <si>
    <t>ดร.วลีรักษ์  สิทธิสม
รองศาสตราจารย์ ดร.วิทยา เมฆขำ
อาจารย์อลิสา เมฆขำ</t>
  </si>
  <si>
    <t>วิทยาลัยนวัตกรรมและการจัดการ
คณะเทคโนโลยีอุตสาหกรรม
คณะมนุษยศาสตร์และสังคมศาสตร์</t>
  </si>
  <si>
    <t>การบรรเทาความขัดแย้งตามแนวทางสันติวิธีของพระไพศาล วิสาโล</t>
  </si>
  <si>
    <t>วารสารนวัตกรรมและการจัดการ มหาวิทยาลัยราชภัฏสวนสุนันทา ปี 6 ฉบับ 2 หน้า 35-49</t>
  </si>
  <si>
    <t>ผู้ช่วยศาสตราจารย์ ดร.ภัทรวิทย์ อยู่วัฒนะ
ดร.นิมิตร พลเยี่ยม
ดร.ปรรณวัฒน์ ชูวิเชียร</t>
  </si>
  <si>
    <t>Influence of digital marketing, image, and decision making on loyalty of chinese tourists visiting thailand</t>
  </si>
  <si>
    <t>Journal of Positive School Psychology vol.6 no.2 หน้า2982-2998</t>
  </si>
  <si>
    <t>ผู้ช่วยศาสตราจารย์ ดร.ปรเมษฐ์ แสงอ่อน
รองศาสตราจารย์ ดร.บัณฑิต ผังนิรันดร์
ผู้ช่วยศาสตราจารย์ ดร.ธนพล ก่อฐานะ</t>
  </si>
  <si>
    <t>Marketing Innovation and Export Efficiency</t>
  </si>
  <si>
    <t>ผู้ช่วยศาสตราจารย์ ดร.ธนพล ก่อฐานะ</t>
  </si>
  <si>
    <t>The Development of a Restaurant Website in Surat Thani Province</t>
  </si>
  <si>
    <t>อาจารย์ ดร.ธงไชย สุรินทร์วรางกูร
ดร.สุธา พงศ์ถาวรภิญโญ
ผู้ช่วยศาสตราจารย์ชิโนรส ถิ่นวิไลสกุล</t>
  </si>
  <si>
    <t>วิทยาลัยนวัตกรรมและการจัดการ
คณะวิทยาการจัดการ
วิทยาลัยนิเทศศาสตร์</t>
  </si>
  <si>
    <t>The Satisfaction of Online Sale System Development for B&amp;M Bakehouse</t>
  </si>
  <si>
    <t>อาจารย์ ดร.ธงไชย สุรินทร์วรางกูร
ดร.สุธา พงศ์ถาวรภิญโญ
ผู้ช่วยศาสตราจารย์ชิโนรส ถิ่นวิไลสกุล
รองศาสตราจารย์บรรพต พรประเสริฐ</t>
  </si>
  <si>
    <t>วิทยาลัยนวัตกรรมและการจัดการ
คณะวิทยาการจัดการ
วิทยาลัยนิเทศศาสตร์
คณะครุศาสตร์</t>
  </si>
  <si>
    <t>Website Development for Ohodoodeeshop Rachada 36</t>
  </si>
  <si>
    <t>อาจารย์ ดร.ธงไชย สุรินทร์วรางกูร</t>
  </si>
  <si>
    <t>Analyzing causal relationship pathways influencing the development of value-added potential in enterprise products community to promote community economic development</t>
  </si>
  <si>
    <t>Journal of Positive School Psychology Vol. 6, No.2 หน้า 2883-2897</t>
  </si>
  <si>
    <t>Role of Service Innovation and Product Innovation for Communitybased Tourism in Phatthalung Thailand</t>
  </si>
  <si>
    <t>Journal of Positive School Psychology 
Vol. 6, No. 3, หน้า 4302 – 4313</t>
  </si>
  <si>
    <t>ผู้ช่วยศาสตราจารย์ ดร.ญาณัญฎา ศิรภัทร์ธาดา
ผู้ช่วยศาสตราจารย์ ดร.ดวงกมล ฐิติเวส*
ผู้ช่วยศาสตราจารย์ปาริชาต รัตนบรรณสกุล**</t>
  </si>
  <si>
    <t>Development and analysis learning behavior through creative elearning system for Community-based Tourism in Phatthalung
Thailand</t>
  </si>
  <si>
    <t>Journal of Positive School Psychology 
Vol. 6, No. 3, หน้า 4280 – 4291</t>
  </si>
  <si>
    <t>Service Innovation and Product Innovation with mediation of Competitive Advantage to Performance of Jasmine Brown Rice in North eastern of Thailand</t>
  </si>
  <si>
    <t>Journal of Positive School Psychology 
Vol. 6, No. 3, หน้า 4235-4245</t>
  </si>
  <si>
    <t>ผู้ช่วยศาสตราจารย์ ดร.ชญานันท์ เกิดพิทักษ์
อาจารย์ เบญญา หวังมหาพร
ดร. จิราพร สวัสดิรักษา
อาจารย์ สกุล จริยาแจ่มสิทธิ์
อาจารย์ กษิติธร อัศวพงศ์วาณิช</t>
  </si>
  <si>
    <t>วิทยาลัยนวัตกรรมและการจัดการ
วิทยาลัยการจัดการอุตสาหกรรมบริการ</t>
  </si>
  <si>
    <t>Effect of Eco-Innovation Strategies on Enterprises' Sustainable Business for Pharmacies Business in Thailand</t>
  </si>
  <si>
    <t>Journal of Positive School Psychology 
Vol. 6, No. 3, หน้า 4246-4256</t>
  </si>
  <si>
    <t>ผู้ช่วยศาสตราจารย์ ดร. ชญานันท์ เกิดพิทักษ์
ดร.เปรมกมล จันทร์กวีกูล 
อาจารย์เย็นจิต คงปาน
ผู้ช่วยศาสตราจารย์วีระ โชติธรรมมาภรณ์
อาจารย์ ดร.ณัฐกร คุ้มเพชร</t>
  </si>
  <si>
    <t xml:space="preserve">วิทยาลัยนวัตกรรมและการจัดการ
คณะเทคโนโลยีอุตสาหกรรม
</t>
  </si>
  <si>
    <t>Key Success Factors on Social Media Agility of Tourism Business in Thailand</t>
  </si>
  <si>
    <t>Journal of Positive School Psychology 
Vol. 6, No. 3, หน้า 4257-4267</t>
  </si>
  <si>
    <t>ผู้ช่วยศาสตราจารย์ ดร.ชญานันท์ เกิดพิทักษ์
อาจารย์นฤมล ชมโฉม
ดร.อาชวิทธิ์ เจิงกลิ่นจันทน์
อาจารย์อรพรรณ เดชา
ดร.นธายุ วันทยะกุล</t>
  </si>
  <si>
    <t>Factor Effecting the Sustainable Income
Generation of the Value Added Products of
Local Fishery in Ranong Province, Thailand</t>
  </si>
  <si>
    <t>International Journal of Health Sciences vol.6 special issue.2 หน้า1276–1287</t>
  </si>
  <si>
    <t>ผู้ช่วยศาสตราจารย์ ดร.สุพัตรา ปราณี
รองศาสตราจารย์ ดร.บัณฑิต ผังนิรันดร์
อาจารย์จิราภรณ์ บุญยิ่ง</t>
  </si>
  <si>
    <t>Factors Affecting Quality Development and
Certification of Local Fishery Products in
Ranong Province, Thailand</t>
  </si>
  <si>
    <t>International Journal of Health Sciences vol.6 special issue.2 หน้า1288–1299</t>
  </si>
  <si>
    <t>ผู้ช่วยศาสตราจารย์ ดร.ปรเมษฐ์ แสงอ่อน
ผู้ช่วยศาสตราจารย์ ดร.สุพัตรา ปราณี</t>
  </si>
  <si>
    <t>Product quality upgrading to create added value of loyalty with wisdom products in Samut Songkhram Province, Thailand</t>
  </si>
  <si>
    <t>International Journal of Health Sciences vol.6 special issue.3 หน้า1288–1300</t>
  </si>
  <si>
    <t>ดร. พนิดา นิลอรุณ
ผู้ช่วยศาสตราจารย์ ดร.ชลภัสสรณ์ สิทธิวรงค์ชัย</t>
  </si>
  <si>
    <t>Determining the entrepreneurial intention
among businessmen of Samut Songkhram
Province of Thailand: Does organizational
innovation mediates?</t>
  </si>
  <si>
    <t>International Journal of Health Sciences vol.6 special issue.2 หน้า1288–1301</t>
  </si>
  <si>
    <t>ดร. พนิดา นิลอรุณ
อาจารย์รติรัตน์ ณ สงขลา
อาจารย์สุวิตา พฤกษอาภรณ์*</t>
  </si>
  <si>
    <t>วิทยาลัยนวัตกรรมและการจัดการ
คณะวิทยาการจัดการ*</t>
  </si>
  <si>
    <t>The developing innovative creative products with social capital to increase the economic value of community enterprises in Samut Songkhram Province</t>
  </si>
  <si>
    <t>International Journal of Health Sciences vol.6 special issue.2 หน้า 1369-1382</t>
  </si>
  <si>
    <t>ผู้ช่วยศาสตราจารย์ ดร.ชุมพล รอดแจ่ม
อาจารย์ ดร.ปัญญดา จันทกิจ
อาจารย์ ดร.แก่นเพชร ศรานนทวัฒน์
อาจารย์ ดร.จิราภรณ์ บุญยิ่ง</t>
  </si>
  <si>
    <t>Foundation economic development for network development community tourism by linking local products and cultural capital Samut Songkhram Province</t>
  </si>
  <si>
    <t>International Journal of Health Sciences vol.6 special issue.2 หน้า 1369-1383</t>
  </si>
  <si>
    <t>อาจารย์ ดร.ปัญญดา จันทกิจ
ผู้ช่วยศาสตราจารย์ ดร.ชุมพล รอดแจ่ม
อาจารย์ ดร.แก่นเพชร ศรานนทวัฒน์
ผู้ช่วยศาสตราจารย์ ดร.จักรวาล สุขไมตรี</t>
  </si>
  <si>
    <t>วิทยาลัยนวัตกรรมและการจัดการ
วิทยาลัยการเมืองและการปกครอง</t>
  </si>
  <si>
    <t>THE MEDIATING EFFECT OF PERCEIVED VALUE ON
THE RELATIONSHIP BETWEEN MOTIVATED
CONSUMER INNOVATIVENESS AND SPORTS FACILITY
REVISIT INTENTIONS</t>
  </si>
  <si>
    <t>ABAC Journal เล่ม 42 ฉบับ 2 หน้า 89-106</t>
  </si>
  <si>
    <t>เมษายน-มิถุนายน 2565</t>
  </si>
  <si>
    <t>ดร.อนุชิต กุลวานิช</t>
  </si>
  <si>
    <t>Community branding and community product branding for the competitive business of historical and cultural tourism in Udon Thani Thani Province</t>
  </si>
  <si>
    <t>Journal of Positive School Psychology issue.3 Vol.6 หน้า 7679-7682</t>
  </si>
  <si>
    <t>รองศาสตราจารย์ ดร.ชุติกาญจน์ ศรีวิบูลย์
ผู้ช่วยศาสตราจารย์ ดร.ชญานันท์ เกิดพิทักษ์
อาจารย์นภัสสร เกิดพิทักษ์
อาจารย์ธีรพงศ์ พงษ์เพ็ง</t>
  </si>
  <si>
    <t>A STUDY OF TOURISTS' MOTIVATION TOWARDS A GRILL RESTAURANT IN VANNAMEI WHITE SHRIMP SUPPLY CHAIN OF NAKHON PATHOM PROVINCE</t>
  </si>
  <si>
    <t xml:space="preserve">Turkish Journal of Physiotherapy and Rehabilitation VoL. 32 No. 3 pages : 14457-14463 </t>
  </si>
  <si>
    <t>สิงหาคม - พฤศจิกายน 2564</t>
  </si>
  <si>
    <t>อาจารย์ ไกรวิทย์ สินธุคำมูล 
อาจารย์ ดร.ทมนี สุขใส</t>
  </si>
  <si>
    <t>วิทยาลัยโลจิสติกส์และซัพพลายเชน</t>
  </si>
  <si>
    <t>การพัฒนาคูมือการใชชองทางการตลาดออนไลนรูปแบบหนังสืออิเล็กทรอนิกสสําหรับเกษตรกรผักปลอดภัยในจังหวัดนครปฐม</t>
  </si>
  <si>
    <t>Journal of Logistics and Supply Chain College Vol. 7 No. 2 หน้า111-121</t>
  </si>
  <si>
    <t>ดร.ฉัตรรัตน์ โหตระไวศยะ</t>
  </si>
  <si>
    <t>การตลาดแบบไร้รอยต่อ การจัดการการเปลี่ยนแปลง และความได้เปรียบทางการแข่งขัน สู่ผลการดำเนินงานขององค์กรสำหรับผู้ประกอบการธุรกิจค้าปลีกสมัยใหม่</t>
  </si>
  <si>
    <t>การประชุมวิชาการด้านวิทยาศาสตร์และการบริหารจัดการระดับบัณฑิตศึกษา ประจำปี 2564  ณ วิทยาลัยโลจิสติกส์และซัพพลายเชน มหาวิทยาลัยราชภัฎสวนสุนันทา หน้า 11-24</t>
  </si>
  <si>
    <t>ดร.สุดารัตน์  พิมลรัตนกานต์</t>
  </si>
  <si>
    <t>ความคล่องตัวโซ่อุปทาน: บนมุมมองการปรับตัวต่อผลกระทบของโคโรนาไวรัส 2019 ของผู้ประกอบการท่องเที่ยว ณ เกาะลัดทีแท่น จังหวัดนครปฐมของประเทศไทย</t>
  </si>
  <si>
    <t>วารสารวิทยาลัยโลจิสติกส์และซัพพลายเชน เล่มที่ 7 ฉบับที่ 2 หน้า 136-153</t>
  </si>
  <si>
    <t>ผู้ช่วยศาสตราจารย์ ดร.ณัฐพัชร์ อารีรัชกุลกานต์
ดร.ณัฎภัทรศญา เศรษฐโชติสมบัติ</t>
  </si>
  <si>
    <t>ปัจจัยในการเลือกใช้บริการส่งไปรษณีย์ กรณีศึกษาบริษัทเอกชน อำเภอสามพราน</t>
  </si>
  <si>
    <t>วารสารวิจัยรำไพพรรณี มหาวิทยาลัยราชภัฏรำไพพรรณี ปีที่ 15 ฉบับที่ 3 หน้า 5-14</t>
  </si>
  <si>
    <t>อาจารย์สุนทรี พุฒิวร</t>
  </si>
  <si>
    <t>การประยุกต์ใช้กระบวนการวิเคราะห์เชิงลำดับชั้นในการคัดเลือกผู้ขายอย่างยั่งยืน กรณีศึกษา บริษัท เอบีซี.</t>
  </si>
  <si>
    <t xml:space="preserve">วารสารวิทยาลัยโลจิสติกส์และซัพพลายเชน ปีที่ 7 ฉบับที่ 2
หน้า 5-161 </t>
  </si>
  <si>
    <t>ผู้ช่วยศาสตราจารย์ ดร.ณัฐพัชร์ อารีรัชกุลกานต์</t>
  </si>
  <si>
    <t>Supply Chain Agility: An Adaptation Perspective on the Effect of the COVID-19 Pandemic on Tourism Entrepreneurs at Lad-Etan Island, Nakhon Pathom Province in Thailand.</t>
  </si>
  <si>
    <t>วารสารวิทยาลัยโลจิสติกส์และซัพพลายเชน ปีที่ 7 ฉบับที่ 2
 หน้า 136-161</t>
  </si>
  <si>
    <t>การศึกษาการจัดการโซ่อุปทานของผู้ประกอบการลานเทปาล์มน้ำมันในเขตจังหวัดระนอง</t>
  </si>
  <si>
    <t xml:space="preserve">Sciences and Business Management Graduate Conference 2021: SBC2021 
(Onlin Conference CLS) </t>
  </si>
  <si>
    <t>ผู้ช่วยศาสตราจารย์ ดร.ปรีชา วรารัตนไชย</t>
  </si>
  <si>
    <t>ปัจจัยคุณภาพการให๎บริการที่มีผลตํอการตัดสินใจของผู้สูงอายุชาวจีนในการเข๎ารับบริการทางการแพทย์ กรณีศึกษา โรงพยาบาลเอกชนแหํงหนึ่งในกรุงเทพมหานคร</t>
  </si>
  <si>
    <t>ปัจจัยคุณภาพการให๎บริการที่มีผลตํอการตัดสินใจของผู๎สูงอายุชาวจีนในการเข๎ารับบริการทางการแพทย์ กรณีศึกษา โรงพยาบาลเอกชนแหํงหนึ่งในกรุงเทพมหานคร</t>
  </si>
  <si>
    <t>ความคิดเห็นของผู้ให้บริการโลจิสติกส์ที่มีต่อการขนส่งสินค้าที่มีอายุสั้น</t>
  </si>
  <si>
    <t>ความพึงพอใจของผู้มารับบริการแผนกผู้ป่วยนอก อายุรกรรมเฉพาะ ทางนอกเวลาของโรงพยาบาล ภายใต้สถานการณ์ COVID 19</t>
  </si>
  <si>
    <t>การเพิ่มประสิทธิภาพการจัดเส้นทางการขนส่ง กรณีศึกษาโรงงานน้ำแข็ง ABC จังหวัดสมุทรสาคร</t>
  </si>
  <si>
    <t>การหาปริมาณการสั่งซื้อที่เหมาะสม กรณีศึกษาร้านขายอุปกรณ์เครื่องเขียน AAA จังหวัดนนทบุรี</t>
  </si>
  <si>
    <t>การกำหนดเส้นทางที่เหมาะสมที่สุดสำหรับพนักงานที่ทำงานนอกสถานที่</t>
  </si>
  <si>
    <t>ปัจจัยที่มีผลกระทบต่อประสิทธิภาพของการบริหารทรัพยากรบุคคลในองค์กรของผู้ประกอบการวิสาหกิจขนาดกลางและขนาดย่อม</t>
  </si>
  <si>
    <t>การศึกษาการจัดเส้นทางการเดินยานพาหนะขนาดเล็กสำหรับการขนส่งยาและเวชภัณฑ์เพื่อช่วยเหลือในสถานการณ์อุทกภัย</t>
  </si>
  <si>
    <t>การเปรียบเทียบปัจจัยการเลือกใช้บริการรถโดยสารสาธารณะในจังหวัดเชียงใหม่</t>
  </si>
  <si>
    <t>ความพึงพอใจของผู้ใช้บริการเรือข้ามฟากแม่น้ำเจ้าพระยาในเขตกรุงเทพมหานคร</t>
  </si>
  <si>
    <t>ปัจจัยที่ส่งผลต่อการจัดการคลังสินค้าสำหรับธุรกิจอาหารทะเลแช่แข็งในประเทศไทย</t>
  </si>
  <si>
    <t>แนวการพัฒนาการให้บริการรถโดยสารประจำทาง สายกรุงเทพ-เชียงใหม่</t>
  </si>
  <si>
    <t>ผู้ช่วยศาสตราจารย์ ดร.ปรีชา วรารัตน์ไชย</t>
  </si>
  <si>
    <t>การเพิ่มประสิทธิภาพการจัดวางสินค้าแช่แข็งของธุรกิจอาหารปิ้งย่าง บริษัท ซูกิชิ อินเตอร์กรุ๊ป จำกัด</t>
  </si>
  <si>
    <t>การพัฒนาโซ่อุปทานสำหรับการจำหน่ายปลากัดสวยงามของฟาร์มแห่งหนึ่งในจังหวัดราชบุรี</t>
  </si>
  <si>
    <t>ผู้ช่วยศาสตราจารย์ ดร.คมสัน โสมณวัตร</t>
  </si>
  <si>
    <t>การเพิ่มประสิทธิภาพกระบวนการการรับน้ำนมดิบ ด้วยแนวคิดการจัดตารางรถ กรณีศึกษา สหกรณ์โคนม ABC จำกัด</t>
  </si>
  <si>
    <t>การพัฒนารูปแบบการท่องเที่ยวภายใต้สถานการณ์การแพร่ระบาดไวรัสโคโรนา 2019 (COVID-19) ในพื้นที่อ่าวมะนาว อำเภอเมือง จังหวัดประจวบคีรีขันธ์</t>
  </si>
  <si>
    <t>การเพิ่มประสิทธิภาพกระบวนการเอกสารนำเข้าและส่งออก ด้วยระบบรับรองถิ่นกำเนิดสินค้าด้วยตนเอง (Self-Certificate) ภายใต้เขตการค้าเสรีอาเซียน (AFTA)</t>
  </si>
  <si>
    <t>การจัดการสินค้าคงคลังม้วนกระดาษด้วยการออกแบบผังคลังสินค้า กรณีศึกษา บริษัท ABC จำกัด</t>
  </si>
  <si>
    <t>แนวทางการเพิ่มประสิทธิภาพการดำเนินงานของธุรกิจพาณิชย์อิเล็กทรอนิกส์ หนึ่งในประเทศไทย</t>
  </si>
  <si>
    <t>การพยากรณ์ความต้องการสินค้าสำหรับการวางแผนการผลิตของโรงน้ำแข็งแห่งหนึ่งของจังหวัดนครปฐม</t>
  </si>
  <si>
    <t>การศึกษาการเพิ่มประสิทธิภาพการดำเนินงานการจัดการด้านโลจิสติกส์โดยให้บริการผ่านระบบ National Single Window</t>
  </si>
  <si>
    <t>แนวทางการเพิ่มประสิทธิภาพการจัดการโซ่อุปทานยางพารา ในภาคใต้ของประเทศไทย</t>
  </si>
  <si>
    <t>ปัจจัยที่มีอิทธิพลต่อการคัดเลือกผู้ให้บริการโลจิสติกส์ของผู้ประกอบการร้านค้าปลีกสมัยใหม่ในประเทศไทย</t>
  </si>
  <si>
    <t>การเพิ่มประสิทธิภาพพื้นที่สำรองในการจัดเก็บสินค้าโดยใช้แนวคิดวิเคราะห์เอบีซี กรณีศึกษา ร้านสะดวกซื้อ สาขาศาลเจ้าโรงทอง</t>
  </si>
  <si>
    <t>การเพิ่มประสิทธิภาพการจัดเก็บสินค้าคงคลังโดยใช้หลักแนวคิดวิเคราะห์เอบีซี กรณีศึกษา บริษัท เทอร์ราซโซที่ 1 จำกัด</t>
  </si>
  <si>
    <t>การหาวิธีการพยากรณ์ความต้องการดอกกล้วยไม้ของบริษัทส่งออก กรณีศึกษาบริษัทส่งออกกล้วยไม้ ABC จังหวัดนครปฐม</t>
  </si>
  <si>
    <t>การประยุกต์ใช้วิธี Saving Algorithm ในการเลือกทำเลที่ตั้ง กรณีศึกษาร้านซักรีด จังหวัดนครศรีธรรมราช</t>
  </si>
  <si>
    <t>การประยุกต์ใช้หลักการ ABC Analysis และ FSN Analysis ในการหาตำแหน่งการวางสินค้า กรณีศึกษาร้านขายของชำ</t>
  </si>
  <si>
    <t>การประยุกต์ใช้ Heuristic Search กับ Saving Algorithm กรณีศึกษาร้านส่งหนังสือพิมพ์</t>
  </si>
  <si>
    <t>การวิเคราะห์ความคุ้มค่าทางการเงินของการสร้างสวนกุหลาบ กรณีศึกษาบริษัทส่งออกกล้วยไม้ ABC จังหวัดนครปฐม</t>
  </si>
  <si>
    <t>การประยุกต์ใช้หลักการ ABC Analysis และ FSN Analysis ในการหาปริมาณการสั่งซื้อที่เหมาะสม กรณีศึกษาร้านอาหาร</t>
  </si>
  <si>
    <t>การเลือกตำแหน่งที่ตั้งโรงงาน โดยใช้วิธี Linear Programming กรณีศึกษาบริษัทผลิตกระเป๋าเป้ ABC จังหวัดราชบุรี</t>
  </si>
  <si>
    <t>การจัดเส้นทางรับพนักงานช่วงเวลาเร่งด่วนกรณีศึกษา โรงงานผลิตน้ำปลา ABC จังหวัดสมุทรสงคราม</t>
  </si>
  <si>
    <t>การลดต้นทุนรวมการบริหารจัดการสินค้าคงคลัง โดยวิธีการสั่งซื้อแบบประหยัด กรณีศึกษาร้านขายอุปกรณ์สำนักงาน ABC จังหวัดราชบุรี</t>
  </si>
  <si>
    <t>การหาตำแหน่งการวางสินค้าในห้องเย็น กรณีศึกษาบริษัทส่งออกกล้วยไม้ ABC จังหวัดนครปฐม</t>
  </si>
  <si>
    <t>การศึกษาปัจจัยที่มีผลต่อประสิทธิภาพการให้บริการตัวแทนออกของ กรณีศึกษา บริษัท ABC จำกัด</t>
  </si>
  <si>
    <t>การพัฒนาประสิทธิภาพในการจัดการสินค้าคงคลังของร้านจำหน่ายสินค้าวัสดุก่อสร้างแห่งหนึ่งในจังหวัดปทุมธานี</t>
  </si>
  <si>
    <t>แนวทางในการเพิ่มประสิทธิภาพด้านการขนส่งรถตู้โดยสารประจำเส้นทางกรุงเทพ – นครนายก</t>
  </si>
  <si>
    <t>การใช้แนวคิดไคเซ็นเพื่อลดความสูญเสียในการจัดเตรียมอุปกรณ์ภายในฝ่ายครัวการบินของบริษัทสายการบินต้นทุนต่ำ</t>
  </si>
  <si>
    <t>การพัฒนาประสิทธิภาพโซ่อุปทานต้นน้ำของการผลิตยางพาราของเกษตรกรชาวสวนยางในจังหวัดจันทบุรี</t>
  </si>
  <si>
    <t>การศึกษาการเพิ่มประสิทธิภาพการจัดการเส้นทางการขนส่งกรณีศึกษาธุรกิจ SME น้ำผลไม้และขนส่งสินค้า</t>
  </si>
  <si>
    <t>การศึกษาแนวทางการเพิ่มประสิทธิภาพการจัดการโซ่อุปทานของสวนกล้วยไม้สำหรับการส่งออก</t>
  </si>
  <si>
    <t>การปรับปรุงกระบวนการให้บริการโดยใช้แนวคิดแบบลีน กรณีศึกษา: โรงพยาบาลของรัฐแห่งหนึ่งในปริมณฑล</t>
  </si>
  <si>
    <t>ความพึงพอใจของนักท่องเที่ยวที่มีต่อการจัดการโลจิสติกส์ เพื่อการท่องเที่ยวช่วงควบคุมสถานการณ์โควิดของอำเภอสวนผึ้ง จังหวัดราชบุรี</t>
  </si>
  <si>
    <t>การศึกษาแนวทางการส่งออกดอกกล้วยไม้จากประเทศไทยไปประเทศญี่ปุ่นกรณีศึกษาบริษัท เอบีซี จำกัด</t>
  </si>
  <si>
    <t>A conceptual framework of the causal relationship of factors influencing the service value creation of the road transportation business in Thailand</t>
  </si>
  <si>
    <t xml:space="preserve">อาจารย์ มาธุสร แข็งขัน </t>
  </si>
  <si>
    <t>Literature Review: A Model for Enhancing Capacity of Cross-Border Freight Transportation, Thailand - Cambodia</t>
  </si>
  <si>
    <t>ดร.ณัฎภัทรศญา เศรษฐโชติสมบัติ</t>
  </si>
  <si>
    <t>Inventory Storage with ABC Analysis to Efficiency Increasing in Storage Management in Warehousing</t>
  </si>
  <si>
    <t>Literature Review: A Model for Adaptation of Transportation Entrepreneurs in Eastern Economic Corridor (EEC) Areas of Thailand</t>
  </si>
  <si>
    <t>FACTOR OF GREEN SUPPLY CHAIN MANAGEMENT EFFECTING ON OPERATIONAL PERFORMANCE: A REVIEW PAPER</t>
  </si>
  <si>
    <t>The Effect of Stakeholder Pressure on Sustainable Supply Chain Performance of Road Transportation Service Providers in Thailand: The Mediating Role of Green Supply Chain Management Practices</t>
  </si>
  <si>
    <t>ดร.มะโน ปราชญาพิพัฒน์</t>
  </si>
  <si>
    <t>Growing Trends of Organic farming in Thailand</t>
  </si>
  <si>
    <t>อาจารย์ กานต์นภัส ช้ำเกตุ</t>
  </si>
  <si>
    <t>Management of Logistics Performance Index in industrial sector</t>
  </si>
  <si>
    <t>อาจารย์ อัญชลี หิรัญแพทย์</t>
  </si>
  <si>
    <t>Selection of Suppliers by Analytical Hierarchy Process Case Study ABC LTD.,</t>
  </si>
  <si>
    <t>อาจารย์ ศิริอร สนองค์
อาจารย์ ไกรวิทย์ สินธุคำมูล
อาจารย์ วรรณี สุทธใจดี
อาจารย์ ปิยะอร ศรีวรรณ
อาจารย์ นิภาวรรณ ภูจอม</t>
  </si>
  <si>
    <t>Factors Affecting Service Value Creation Of Road Transport Service Providers In Thailand</t>
  </si>
  <si>
    <t>Scopus-SJR Q3</t>
  </si>
  <si>
    <t>NVEO - NATURAL VOLATILES &amp; ESSENTIAL OILS Journal VoL. 8 No.4 pages. 15583-15596</t>
  </si>
  <si>
    <t>7 ธันวาคม 2564</t>
  </si>
  <si>
    <t>อาจารย์ มาธุสร แข็งขัน 
ดร.ชณิชา หมอยาดี</t>
  </si>
  <si>
    <t>DOES PROACTIVE LOGISTICS MANAGEMENT ENHANCE BUSINESS MANAGEMENT?</t>
  </si>
  <si>
    <t>Polish Journal of Management Studies Volume 24, Issue 1 หน้า 457 - 471</t>
  </si>
  <si>
    <t>อาจารย์ พุทธิวัฒน์ ไวยวุฒิธนาภูมิ
ดร.วิศวะ อุนยะวงษ์
ดร.พิมพ์พลอย ธีรสถิตย์ธรรม*</t>
  </si>
  <si>
    <t>วิทยาลัยโลจิสติกส์และซัพพลายเชน
วิทยาลัยนวัตกรรมและการจัดการ*</t>
  </si>
  <si>
    <t>THE EFFECT OF GREEN SUPPLY CHAIN MANAGEMENT PRACTICES ON ENVIRONMENTAL, OPERATIONAL AND ORGANIZATIONAL PERFORMANCES OF SEAFOOD MANUFACTURERS IN THAILAND</t>
  </si>
  <si>
    <t>International Journal of eBusiness and eGovernment Studies vol.13 no.2 หน้า 33-48</t>
  </si>
  <si>
    <t>มกราคม - มิถุนายน 2565</t>
  </si>
  <si>
    <t>อาจารย์ สิทธิชัย พินธุมา
ดร.วิศวะ อุนยะวงษ์</t>
  </si>
  <si>
    <t xml:space="preserve">วิทยาลัยโลจิสติกส์และซัพพลายเชน
</t>
  </si>
  <si>
    <t>Supply Chain Management and Logistics Service Competency Influencing LogisticsPerformance of Palm Oil Entrepreneurs in Southern Thailand</t>
  </si>
  <si>
    <t>International Journal of Entrepreneurship ปีที่ 25 ฉบับ 4 หน้า 1-9</t>
  </si>
  <si>
    <t>อาจารย์พุทธิวัฒน์ ไวยวุฒิธนาภูมิ
ผู้ช่วยศาสตราจารย์ ดร.ปรีชา วรารัตน์ไชย</t>
  </si>
  <si>
    <t>ปัจจัยที่มีอิทธิพลต่อพฤติกรรมการสั่งอาหารออนไลนผ่านGrab Food ของผู้บริโภคในตำบลคลองโยง อำเภอพุทธมณฑล จังหวัดนครปฐม</t>
  </si>
  <si>
    <t>วารสารบริหารธุรกิจเทคโนโลยีมหานคร ปีที่ 18 ฉบับ 2 หน้า 87-113</t>
  </si>
  <si>
    <t>อาจารย์กิตติอำพล สุดประเสริฐ
ผู้ช่วยศาสตราจารย์ พิเศษ บุณยาพร ภู่ทอง
อาจารย์อนุช นามภิญโญ
ดร.แววมยุรา คำสุข</t>
  </si>
  <si>
    <t>เครือข่ายกวานซีของผู้ประกอบการไทย-จีนยุคใหม่ที่มี อิทธิพลต่อความสำเร็จในธุรกิจ</t>
  </si>
  <si>
    <t>วารสารธุรกิจปริทัศน์ มหาวิทยาลัยหัวเฉียวเฉลิมพระเกียรติ ปี 13 ฉบับ 2 หน้า 378-392</t>
  </si>
  <si>
    <t>ดร.แววมยุรา คำสุข</t>
  </si>
  <si>
    <t>The role of innovative ideas in business sustainability: Evidence from textile industry</t>
  </si>
  <si>
    <t>Uncertain Supply Chain Management vol.10 issue 1 หน้า 285-294</t>
  </si>
  <si>
    <t>อาจารย์ ศศิวิมล ว่องวิไล
ดร.พงษ์เทพ ภูเดช
อาจารย์ ปิติพจน์ แซ่เล็ก</t>
  </si>
  <si>
    <t>The role of human resource management and supply chain process in sustainable business
performance</t>
  </si>
  <si>
    <t>Uncertain Supply Chain Management vol.10 issue 1 หน้า 517-526</t>
  </si>
  <si>
    <t>อาจารย์ พุทธิวัฒน์ ไวยวุฒิธนาภูมิ</t>
  </si>
  <si>
    <t>The role of sustainable HRM in supply chain, profitability and resource utilization</t>
  </si>
  <si>
    <t>Uncertain Supply Chain Management vol.10 issue 1 หน้า 365-374</t>
  </si>
  <si>
    <t>Spiritual Leadership as a Source of Rising Triple Bottom Line, Leads
to the Spiritual Well-Being of Employees: A Study of the
Telecommunications Sector</t>
  </si>
  <si>
    <t>Journal of Positive Psychology and Wellbeing Vol. 5, No. 4 หน้า 1543 – 1554</t>
  </si>
  <si>
    <t>ดร.ฉัตรรัตน์ โหตระไวศยะ
ผู้ช่วยศาสตราจารย์ หทัยพันธน์ สุนทรพิพิธ*
ดร.จักรพรรณ คงธนะ
ดร.สุวัฒน์ นวลขาว</t>
  </si>
  <si>
    <t xml:space="preserve">วิทยาลัยโลจิสติกส์และซัพพลายเชน
วิทยาลัยนวัตกรรมและการจัดการ*
</t>
  </si>
  <si>
    <t>The Supply Chain Integration And Knowledge Development In Manufacturing Business In Thailand</t>
  </si>
  <si>
    <t>Natural Volatiles and Essential Oils vol.8 issue.4 หน้า 2960-2972</t>
  </si>
  <si>
    <t>Customer Relationship Management And Customer Loyalty Influencing Supply
Chain Performance Of Beverage Manufacturers In Thailand</t>
  </si>
  <si>
    <t>Natural Volatiles and Essential Oils vol.8 issue.5 หน้า 2973-2986</t>
  </si>
  <si>
    <t>The Distribution Pattern of Thailand's Tubtimjun Roseapple for Exporting to China</t>
  </si>
  <si>
    <t>Academy of Strategic Management Journal vol.21 Special issue 6 หน้า 1-6</t>
  </si>
  <si>
    <t>อาจารย์พุทธิวัฒน์ ไวยวุฒิธนาภูมิ
ผู้ช่วยศาสตราจารย์ ดร.คมสัน โสมณวัตร
ดร.วิศวะ อุนยะวงษ์
ดร.พิมพ์พลอย ธีรสถิตย์ธรรม</t>
  </si>
  <si>
    <t>A Model for Enhancing Capacity of Cross-Border Freight Transportation
Thailand - Cambodia</t>
  </si>
  <si>
    <t>Sciences and Business Management Graduate Conference 2021 หน้า 15-36</t>
  </si>
  <si>
    <t>A Model for Adaptation of Transportation Entrepreneurs in Eastern Economic Corridor (EEC) Areas of Thailand</t>
  </si>
  <si>
    <t>Sciences and Business Management Graduate Conference 2021 หน้า 49-67</t>
  </si>
  <si>
    <t>DEVELOPMENT OF BUSINESS PERFORMANCE UNDER ENVIRONMENTAL UNCERTAINTY: LESSON FROM THAILAND'S EASTERN ECONOMIC CORRIDOR</t>
  </si>
  <si>
    <t>International Journal of Entrepreneurship Volume 25, Special Issue 5, 2021 หน้า 1-9</t>
  </si>
  <si>
    <t>อาจารย์ ศุภมิตร ศรีสวัสดิ์
ดร.วิศวะ อุนยะวงษ์</t>
  </si>
  <si>
    <t>การจัดการโลจิสติกส์เพื่อการท่องเที่ยวเชิงศิลปวัฒนธรรม วิถีชีวิตตำบลบางน้ำผึ้ง
อำเภอพระประแดง จังหวัดสมุทรปราการ</t>
  </si>
  <si>
    <t>การเพิ่มประสิทธิภาพการหยิบสินค้าด้วยทฤษฎีการวางแผนผังอย่างมีระบบและทฤษฎีการ
ควบคุมด้วยการมองเห็น กรณีศึกษาบริษัท วัสดุก่อสร้างเอบีซี จำกัด</t>
  </si>
  <si>
    <t>การเพิ่มประสิทธิภาพในกระบวนการจัดการคลังสินค้าเครื่องมือทางการแพทย์ด้วยการใช้ระบบ
บาร์โค้ด กรณีศึกษาบริษัท เอบีซี จำกัด</t>
  </si>
  <si>
    <t>การเพิ่มประสิทธิภาพกระบวนการการทำงานในคลังสินค้ากรณีศึกษา
บริษัท ถุงพลาสติกเอบีซี จำกัด</t>
  </si>
  <si>
    <t>การเพิ่มประสิทธิภาพการหยิบสินค้าภายในคลังสินค้าด้วยเทคโนโลยีบาร์โค้ด กรณีศึกษา
บริษัทอาหารทะเล ABC จำกัด</t>
  </si>
  <si>
    <t>การเพิ่มประสิทธิภาพกระบวนการปฏิบัติงานคลังสินค้า กรณีศึกษา ร้านสะดวกซื้อเอบีซี</t>
  </si>
  <si>
    <t>The Effect of Supply Chain Integration on Flexible Logistics Competence of Thailand Auto-Parts Manufacturing Firms</t>
  </si>
  <si>
    <t>ดร.วิศวะ อุนยะวงษ์</t>
  </si>
  <si>
    <t>The Effect of Supply Chain Integration on Logistics Flexibility of Thailand Auto-Parts Manufacturing Firms</t>
  </si>
  <si>
    <t>The Effect of Supply Chain Integration on Supply chain performance of Thailand Auto-Parts Manufacturing Firms</t>
  </si>
  <si>
    <t>Flexible Logistics Competence of Thailand Auto-Parts Manufacturing Firms</t>
  </si>
  <si>
    <t>Logistics Flexibility of Thailand Auto-Parts Manufacturing Firms</t>
  </si>
  <si>
    <t>Supply Chain Performance of Thailand Auto-Parts Manufacturing Firms</t>
  </si>
  <si>
    <t>The Effect of Supply Chain Collaboration on Supply chain performance of Thailand Auto-Parts Manufacturing Firms</t>
  </si>
  <si>
    <t>The Effect of Supply Chain Collaboration on Flexible Logistics Capability of Thailand Auto-Parts Manufacturing Firms</t>
  </si>
  <si>
    <t>The Effect of Supply Chain Collaboration on Flexible Logistics Competence of Thailand Auto-Parts Manufacturing Firms</t>
  </si>
  <si>
    <t>The Effect of Supply Chain Integration on Supply Chain Collaboration of Thailand Auto-Parts Manufacturing Firms</t>
  </si>
  <si>
    <t>The Effect of Supply Chain Collaboration on Logistics Flexibility of Thailand Auto-Parts Manufacturing Firms</t>
  </si>
  <si>
    <t>The Effect of Supply Chain Integration on Supply Chain Responsiveness ofThailand Auto-Parts Manufacturing Firms</t>
  </si>
  <si>
    <t>The Effect of Supply Chain Integration on Flexible Logistics Capability ofThailand Auto-Parts Manufacturing Firms</t>
  </si>
  <si>
    <t>Factor Driven Supply Chain Performance of Auto-Parts Manufacturers in Thailand: A Review</t>
  </si>
  <si>
    <t>Factor Driven Flexible Logistics Capability of Auto-Parts Manufacturers in Thailand: A Review</t>
  </si>
  <si>
    <t>Factor Driven Flexible Logistics Competence of Auto-Parts Manufacturers in Thailand: A Review</t>
  </si>
  <si>
    <t>Supply Chain Collaboration of Thailand Auto-Parts Manufacturing Firms</t>
  </si>
  <si>
    <t>Factor Driven Logistics Flexibility of Auto-Parts Manufacturers in Thailand A Review</t>
  </si>
  <si>
    <t>Supply Chain Responsiveness of Thailand Auto-Parts Manufacturing Firms</t>
  </si>
  <si>
    <t>Flexible Logistics Capability of Thailand Auto-Parts Manufacturing Firms</t>
  </si>
  <si>
    <t>The influence of tangible resources and operational performance to promote financial performance of electronic industry</t>
  </si>
  <si>
    <t>Scopus-SJR Q2</t>
  </si>
  <si>
    <t>Uncertain Supply Chain Management  Vol.10 No.2 pages. : 315-324</t>
  </si>
  <si>
    <t xml:space="preserve">2 กุมภาพันธ์ 2565 </t>
  </si>
  <si>
    <t>อาจารย์ศศิวิมล ว่องวิไล</t>
  </si>
  <si>
    <t>The Supply Chain Management and Business Performance Potential Affecting the Success of Business Performance of Airports of Thailand Public Company Limited</t>
  </si>
  <si>
    <t>Scopus-SJR Q4</t>
  </si>
  <si>
    <t>Turkish Journal of Physiotherapy and RehabilitationVol.32  No.3  (33580-33592) Dec. 2021</t>
  </si>
  <si>
    <t>โครงการที่ปรึกษาจัดทำคำขอสิ่งบ่งชี้ทางภูมิศาสตร์ไทย เพื่อขึ้นทะเบียนในประเทศ สินค้าจักสานครุน้อย</t>
  </si>
  <si>
    <t>9 ผลงานวิจัยที่หน่วยงานหรือองค์กรระดับชาติว่าจ้างให้ดำเนินการ</t>
  </si>
  <si>
    <t>15 ธันวาคม 2564</t>
  </si>
  <si>
    <t>กลยุทธ์การตลาดที่ส่งผลต่อความภักดีของลูกค้ากลุ่มวัยทำงานของร้านจำหน่ายสินค้าเกษตรอินทรีย์ในอำเภอพุทธมณฑล จังหวัดนครปฐม</t>
  </si>
  <si>
    <t>วารสารการบริหารนิติบุคคลและนวัตกรรมท้องถิ่น ปี 7 ฉบับ 3 หน้า 299-318</t>
  </si>
  <si>
    <t>ดร.ธันย์ ชัยทร</t>
  </si>
  <si>
    <t>Uncertain Supply Chain Management Vol 10 Number 2 หน้า 315-324</t>
  </si>
  <si>
    <t>อ.ศศิวิมล ว่องวิไล</t>
  </si>
  <si>
    <t>The Increasing Potential Competition and Innovation Management of Agricultural Products, Mangoes for export</t>
  </si>
  <si>
    <t>Turkish Online Journal of Qualitative Inquiry vol.12 issue 10 หน้า 3841-3855</t>
  </si>
  <si>
    <t>ดร.สุดารัตน์ พิมลรัตนกานต์</t>
  </si>
  <si>
    <t>แนวทางการพัฒนาประสิทธิภาพการจัดการโซ่อุปทาน ผลิตภัณฑ์เตยหอม อำเภอพุทธมณฑล จังหวัดนครปฐม</t>
  </si>
  <si>
    <t>วารสารสหวิทยาการสังคมศาสตร์และการสื่อสาร ปีที่ 5 ฉบับที่ 1 หน้า 139-148</t>
  </si>
  <si>
    <t>อาจารย์ศรีศรินทร์ นรเศรษฐโสภณ
อาจารย์รัชนีวรรณ สุจริต
ผู้ช่วยศาสตราจารย์ ดร.วิริยา บุญมาเลิศ
อาจารย์สิทธิชัย พินธุมา</t>
  </si>
  <si>
    <t>The effect of innovation management, Supply chain management and Freight forwarder potential on service competitiveness of road transportation entrepreneurs in Thailand</t>
  </si>
  <si>
    <t>International journal of mechanical engineering vol.7 no.1 หน้า 6178-6187</t>
  </si>
  <si>
    <t>อาจารย์ศศิวิมล ว่องวิไล
ดร.ฉัตรรัตน์ โหตระไวศยะ</t>
  </si>
  <si>
    <t>CAUSAL RELATIONSHIP OF FACTORS
INFIUENCING THE EFFECT OF INFORMATION
QUALITY AND TECHNOLOGY ON BUSINESS
MANAGEMENT IN THAILAND</t>
  </si>
  <si>
    <t>International Journal of Mechanical Engineering Vol. 7 No. 2 (February, 2022) หน้า 2626-2635</t>
  </si>
  <si>
    <t>ดร.สุดารัตน์ พิมลรัตนกานต์
อาจารย์พรเกียรติ ภักดีวงศ์เทพ
อาจารย์รัชนีวรรณ สุจริต
อาจารย์ศรีศรินทร์ นรเศรษฐโสภณ</t>
  </si>
  <si>
    <t>CAUSAL RELATIONSHIP OF FACTORS INFIUENCING THE EFFECT OF INFORMATION QUALITY AND TECHNOLOGY ON BUSINESS MANAGEMENT IN THAILAND</t>
  </si>
  <si>
    <t>International Journal of Mechanical Engineering vol.7 no.2 หน้า 3363-3372</t>
  </si>
  <si>
    <t>ดร.สุดารัตน์ พิมลรัตนกานต์
อาจารย์พรเกียรติ  ภักดีวงศ์เทพ
อาจารย์ศรีศรินทร์ นรเศรษฐโสภณ
อาจารย์รัชนีวรรณ สุจริต</t>
  </si>
  <si>
    <t>การเพิ่มประสิทธิภาพการหยิบสินค้าในคลังสินค้าโดยใช้แนวคิดวิเคราะห์แบบเอบีซี กรณีศึกษา บริษัท เอบีซี จำกัด</t>
  </si>
  <si>
    <t>วารสารวิทยาลัยโลจิสติกสและซัพพลายเชน ปที่ 8 ฉบับที่ 1 หน้า 90-104</t>
  </si>
  <si>
    <t>ดร.ทมนี สุขใส</t>
  </si>
  <si>
    <t>ปัจจัยส่วนประสมทางการตลาดที่มีอิทธิพลต่อพฤติกรรมของผู้บริโภคในการเลือกใช้
แอปพลิเคชันไลน์แมนเพื่อบริการรับส่งอาหาร ในเขตอำเภอพุทธมณฑล จังหวัดนครปฐม</t>
  </si>
  <si>
    <t>การประชุมวิชาการและการนำเสนอ
ผลการวิจัย วารสารวิทยสารสนเทศและเทคโนโลยี ปีที่ 2 ฉบับที่ 2  ประจำเดือนกรกฎาคม - ธันวาคม 2564 มหาวิทยาลัยราชภัฏสวนสุนันทา</t>
  </si>
  <si>
    <t>เดือนกรกฎาคม - ธันวาคม 2564</t>
  </si>
  <si>
    <t>อาจารย์ กิตติอำพล สุดประเสริฐ</t>
  </si>
  <si>
    <t>การแก้ไขปัญหาการจัดเส้นทางรถเก็บขยะมูลฝอย ด้วยวิธีการสร้างแบบจำลองเพื่อการตัดสินใจด้วย ไมโครซอฟท์เอ็กเซล โซลเวอร์ : กรณีศึกษา องค์การบริหารส่วนตำบลหนองกบ อำเภอบ้านโป่ง จังหวัดราชบุรี</t>
  </si>
  <si>
    <t>วารสารวิทยาลัยโลจิสติกส์และซัพพลายเชน ปีที่ 8 ฉบับที่ 1 หน้า 62-73</t>
  </si>
  <si>
    <t>ดร.ชณิชา หมอยาดี
ดร.พงษ์เทพ ภูเดช</t>
  </si>
  <si>
    <t>การพัฒนาสมรรถนะซัพพลายเชนของธุรกิจการผลิตนํ้าผลไมในประเทศไทย: บทบาทในการสงผานของความภักดีของลูกค้า</t>
  </si>
  <si>
    <t>วารสารวิทยาลัยโลจิสติกสและซัพพลายเชน ปที่ 8 ฉบับที่ 1 หน้า 124-136</t>
  </si>
  <si>
    <t>ดร.วิศวะ อุนยะวงษ์
ผู้ช่วยศาสตราจารย์ ดร.ปรีชา วรารัตน์ไชย</t>
  </si>
  <si>
    <t>The Impact of Workplace Culture on Employee
Retention: An Empirical Study from Lebanon</t>
  </si>
  <si>
    <t>Journal of Asian Finance, Economics and Business Vol 8 No 12 (2021) หน้า 541–551</t>
  </si>
  <si>
    <t>รองศาสตราจารย์ ดร.Denis Ushakov</t>
  </si>
  <si>
    <t>Assessing the impact of environmental management systems on corporate and environmental performance</t>
  </si>
  <si>
    <t>IOP Conference Series: Earth and Environmental Science vol.937 หน้า 1-5</t>
  </si>
  <si>
    <t>รองศาสตราจารย์ ดร. DENIS  USHAKOV</t>
  </si>
  <si>
    <t>Environmental management system and its impact on productivity</t>
  </si>
  <si>
    <t>แนวทางการพัฒนาการจัดการและคุณภาพการบริการของโรงแรมแนวบูทีค
ในกรุงเทพมหานคร</t>
  </si>
  <si>
    <t>วารสารมนุษยศาสตร์และสังคมศาสตร์ มหาวิทยาลัยราชภัฏสวนสุนันทา ปีที่4 ฉบับ 2 หน้า 105-119</t>
  </si>
  <si>
    <t>ดร.วีระ วีระโสภณ
ผู้ช่วยศาสตราจารย์ ฉันทัช วรรณถนอม</t>
  </si>
  <si>
    <t>ปัจจัยที่ส่งผลต่อการเลือกแหล่งท่องเที่ยวของนักท่องเที่ยวกลุ่มครอบครัว กรณีศึกษา จังหวัดนนทบุรี</t>
  </si>
  <si>
    <t>วารสารวิชาการศรีปทุม ชลบุรี ปีที่ 8 ฉบับ 2 หน้า 127-140</t>
  </si>
  <si>
    <t>ดร.สุจิตรา ริมดุสิต
อาจารย์ ชิดชม กันจุฬา</t>
  </si>
  <si>
    <t>การเปรียบเทียบความพึงพอใจต่อศักยภาพที่พักโฮมสเตย์ หมู่บ้านคีรีวงกต จังหวัดอุดรธานี</t>
  </si>
  <si>
    <t>วารสารวิชาการวิทยาลัยสันตพล ปีที่ 8 ฉบับที่ 1 หน้า 90-100</t>
  </si>
  <si>
    <t>ดร.รัมภาภัค ฤกษ์วีระวัฒนา
ดร.สุจิตรา ริมดุสิต
อาจารย์ ปานฤทัย เห่งพุ่ม
อาจารย์ ชิดชม กันจุฬา
ผู้ช่วยศาสตราจารย์ ฉันทัช วรรณถนอม</t>
  </si>
  <si>
    <t>ปัจจัยที่ส่งผลต่อผลสัมฤทธิ์แรงจูงใจของแหล่งท่องเที่ยวเชิงอนุรักษ์ในกรุงเทพมหานครและปริมณฑล ประเทศไทย</t>
  </si>
  <si>
    <t>การประชุมวิชาการระดับชาติและนานาชาติครั้งที่ 5 พ.ศ 2565 จัดโดย บัณฑิตวิทยาลัย มหาวิทยาลัยราชภัฏบุรีรัมย์ หน้า 750-761</t>
  </si>
  <si>
    <t>14 กุมภาพันธ์ 2565</t>
  </si>
  <si>
    <t>ดร.รัมภาภัค ฤกษ์วีระวัฒนา</t>
  </si>
  <si>
    <t>การศึกษา SWOT Analysis ของแหล่งท่องเที่ยวชุมชนใน อ.บางเลน จ.นครปฐม เพื่อการออกแบบการพัฒนาการท่องเที่ยวชุมชนในรูปแบบใหม่</t>
  </si>
  <si>
    <t>ดร.บุญทา ชัยเลิศ
ดร.ศุภศักดิ์  เงาประเสริฐวงศ์</t>
  </si>
  <si>
    <t>คุณภาพการบริการของโรงแรมบนเกาะเสม็ดจังหวัดระยองระหว่างสถานการณ์การแพร่ระบาด ของโรคโควิด-19</t>
  </si>
  <si>
    <t>ดร.ศุภศักดิ์  เงาประเสริฐวงศ์
ดร.บุญทา ชัยเลิศ</t>
  </si>
  <si>
    <t>การศึกษาความพึงพอใจของนักท่องเที่ยวชาวจีนที่มีการซื้อสินค้าในคิงเพาเวอร์ สนามบินสุวรรณภูมิ</t>
  </si>
  <si>
    <t>ปัจจัยที่มีผลต่อการตัดสินใจเดินทางตามนักรีวิวบนสื่อออนไลน์ไปใช้บริการร้านคาเฟ่ในเขตกรุงเทพมหานคร</t>
  </si>
  <si>
    <t>Mediating Effect of Digital Marketing Capability on Marketing Effectiveness of Community Enterprises in Nakhon Pathom Province, Thailand</t>
  </si>
  <si>
    <t>SCOPUS-SJR Q3</t>
  </si>
  <si>
    <t>Jurnal Komunikasi: Malaysian Journal of Communication Jilid vol.38 issue.1 หน้า 201-220</t>
  </si>
  <si>
    <t>ดร.นิรชราภา ทองธรรมชาติ</t>
  </si>
  <si>
    <t>Process for effective material maintenance, Faculty of Humanities and Social Sciences Suan Sunandha Rajabhat University</t>
  </si>
  <si>
    <t>1263rd INTERNATIONAL CONFERENCE ON SOCIAL SCIENCE AND HUMANITIES หน้า 25-28</t>
  </si>
  <si>
    <t>22-23 มีนาคม 2565</t>
  </si>
  <si>
    <t>ดร.ศุภศักดิ์ เงาประเสริฐวงศ์
ดร.ภรณ์นภัส เบินท์
อาจารย์ธีระ อินทรเรือง</t>
  </si>
  <si>
    <t>กลยุทธ์ชุมชนสัมพันธ์เชิงรุกเพื่อสร้างชุมชนน่าอยู่ ทันสมัย ในพื้นที่อำเภออัมพวา จังหวัดสมุทรสงคราม</t>
  </si>
  <si>
    <t>วารสาร รามคำแหง ฉบับรัฐประศาสนศาสตร์ เล่มที่ 4  ฉบับที่ 3 หน้า 113-142</t>
  </si>
  <si>
    <t>ดร.พิมพ์ชนา ศรีบุณยพรรัฐ</t>
  </si>
  <si>
    <t xml:space="preserve">วิทยาลัยการเมืองและการปกครอง
</t>
  </si>
  <si>
    <t>กระบวนการมีส่วนร่วมของภาครัฐ ภาคเอกชน และภาคประชาสังคมในการสร้างมหานครปลอดภัยตามธรรมนูญสุขภาพ กรุงเทพมหานคร</t>
  </si>
  <si>
    <t>วารสาร รามคำแหง ฉบับรัฐประศาสนศาสตร์ เล่มที่ 4  ฉบับที่ 3 หน้า 26-46</t>
  </si>
  <si>
    <t>กลยุทธ์การส่งเสริมการตลาดสินค้าข้าวไรซ์เบอรี่ จังหวัดยโสธร</t>
  </si>
  <si>
    <t>วารสาร มจร สังคมศาสตร์ปริทรรศน์ vol.10 no.4 หน้า 106-118</t>
  </si>
  <si>
    <t>ผู้ช่วยศาสตราจารย์ ดร.วิจิตรา ศรีสอน
ผู้ช่วยศาสตราจารย์ พิเศษ พล.ต.ท.ดร.สัณฐาน ชยนนท์</t>
  </si>
  <si>
    <t>การสงเสริมและพัฒนาสุขภาพผูสูงอายุตามหลัก 3 อ ของชุมชนพระยาประสิทธิ์
เขตดุสิต กรุงเทพมหานคร</t>
  </si>
  <si>
    <t>วารสารการบริหารนิติบุคคลและนวัตกรรมท้องถิ่น vol. 8 issue 1 หน้า 81-92</t>
  </si>
  <si>
    <t>ประชารัฐกับการพัฒนากลยุทธชุมชนสัมพันธเชิงรุกเพื่อสรางเสริมชุมชนปลอดภัยในพื้นที่อำเภออัมพวา จังหวัดสมุทรสงคราม</t>
  </si>
  <si>
    <t>วารสารการบริหารนิติบุคคลและนวัตกรรมท้องถิ่น ปี 8 ฉบับ 3 หน้า 149-162</t>
  </si>
  <si>
    <t>ผู้ช่วยศาสตราจารย์ สัคพัศ แสงฉาย
อาจารย์ภาวิณี โสระเวช*</t>
  </si>
  <si>
    <t>วิทยาลัยการเมืองและการปกครอง
โรงเรียนสาธิต*</t>
  </si>
  <si>
    <t>The Development of Product and Packaging of
Community Enterprises for Income Increasing
in Ranong Province</t>
  </si>
  <si>
    <t>International Journal of Health Sciences Vol 6 No. S1 หน้า 2442-2455</t>
  </si>
  <si>
    <t>ผู้ช่วยศาสตราจารย์ ดร.จักรวาล สุขไมตรี
รองศาสตราจารย์ ศิโรตม์ ภาคสุวรรณ
ผู้ช่วยศาสตราจารย์ ดร.บารมีบุญ แสงจันทร์</t>
  </si>
  <si>
    <t>Public Participation for Promote Thai Cultural
Tourism and the Development of OTOP
Nawatwitee for Reduce Social Equality</t>
  </si>
  <si>
    <t>International Journal of Health Sciences Vol 6 No. S1 หน้า 2409–2425</t>
  </si>
  <si>
    <t>Public Participation for the Development of
Tourist Attraction on the Nawatwitee of
Sustainable Cultural Heritage and Local Wisdom
to Follow the Kings Philosophy of Sufficiency
Economy</t>
  </si>
  <si>
    <t>International Journal of Health Sciences Vol 6 No. S1 หน้า 2409–2426</t>
  </si>
  <si>
    <t>การพัฒนานวัตกรรมการสื่อสารแบบมีส่วนร่วมของชุมชนเพื่อส่งเสริมการท่องเที่ยวเชิงสร้างสรรค์อย่างยั่งยืนของจังหวัดระนอง</t>
  </si>
  <si>
    <t>นิเทศศาสตรปริทัศน์ วิทยาลัยนิเทศศาสตร์ มหาวิทยาลัยรังสิต ปีที่ 25 ฉบับที่ 3 หน้า 156-167</t>
  </si>
  <si>
    <t>อาจารย์ประพจน์ ณ บางช้าง
ผู้ช่วยศาสตราจารย์วิโรจน์ ศรีหิรัญ
ผู้ช่วยศาสตราจารย์สุวิมล อาภาผล</t>
  </si>
  <si>
    <t>วิทยาลัยนิเทศศาสตร์</t>
  </si>
  <si>
    <t>การรู้เท่าทันสื่อโฆษณาในเด็กระดับประถมศึกษา</t>
  </si>
  <si>
    <t>นิเทศศาสตรปริทัศน์ วิทยาลัยนิเทศศาสตร์ มหาวิทยาลัยรังสิต ปีที่ 25 ฉบับที่ 3 หน้า 209-219</t>
  </si>
  <si>
    <t>ผู้ช่วยศาสตราจารย์ชิโนรส ถิ่นวิไลสกุล</t>
  </si>
  <si>
    <t xml:space="preserve">โครงการว่าจ้างที่ปรึกษาเพื่อติดตามและประเมินผลตามนโยบาย กสทช.ที่สำคัญ ในด้านการส่งเสริมสิทธิและเสรีภาพของประชาชน </t>
  </si>
  <si>
    <t>สำนักงานคณะกรรมการกิจการกระจายเสียง กิจการโทรทัศน์ และกิจการโทรคมนาคมแห่งชาติ (กสทช.)</t>
  </si>
  <si>
    <t>4 ธันวาคม 2564- 1 มิถุนายน 2565</t>
  </si>
  <si>
    <t xml:space="preserve">ผู้ช่วยศาสตราจารย์ ดร.ประกายกาวิล ศรีจินดา
</t>
  </si>
  <si>
    <t>ผลกระทบของกลยุทธ์การสื่อสารทางการตลาดที่มีผลต่อการจัดจำหน่ายผ่านระบบออนไลน์ ของผลิตภัณฑ์ OTOP จังหวัดนครปฐม</t>
  </si>
  <si>
    <t>วารสารเทคโนโลยีสุรนารี ฉบับปีที่ 15 ฉบับ 2 หน้า 18-40</t>
  </si>
  <si>
    <t>อาจารย์อิสรี ไพเราะ</t>
  </si>
  <si>
    <t>รูปแบบความผูกพันและพฤติกรรมการจัดการความขัดแย้งในความสัมพันธ์แบบโรแมนติกของนักศึกษา</t>
  </si>
  <si>
    <t>วารสารวิชาการศรีปทุม ชลบุรี ปี 18 ฉบับ 2 หน้า 58-69</t>
  </si>
  <si>
    <t>ดร.นันทิดา โอฐกรรม</t>
  </si>
  <si>
    <t>นวัตกรรมการสื่อสารแบบมีส่วนร่วมของชุมชนเพื่อส่งเสริมการท่องเที่ยวจังหวัดระนอง</t>
  </si>
  <si>
    <t>วารสารสถาบันวิจัยและพัฒนา ปีที่ 6 ฉบับที่ 2 
มหาวิทยาลัยราชภัฏบ้านสมเด็จเจ้าพระยา หน้า 224-235</t>
  </si>
  <si>
    <t>ผู้ช่วยศาสตราจารย์วิโรจน์ ศรีหิรัญ</t>
  </si>
  <si>
    <t>Peircean Visual Semiotics for Tertiary Level Students on Storytelling of Lanna Mural Paintings
at Wat Phumin, Nan Province, Thailand</t>
  </si>
  <si>
    <t>International Journal of Creative and Arts Studies vol.8 no.2 หน้า 145-160</t>
  </si>
  <si>
    <t>ผู้ช่วยศาสตราจารย์ ดร.ทวิพาสน์  พิชัยชาญณรงค์</t>
  </si>
  <si>
    <t xml:space="preserve">วาทกรรมและวิถีปฏิบัติเชิงอำนาจของการผลิตข่าวเชิงลบในวงการบันเทิงไทยยุคดั้งเดิม </t>
  </si>
  <si>
    <t>วารสารสังคมศาสตร์และมานุษยวิทยาเชิงพุทธ ปีที่ 7 ฉบับที่ 1 หน้า 433-444</t>
  </si>
  <si>
    <t xml:space="preserve">	ผู้ช่วยศาสตราจารย์สุวิมล อาภาผล
ผู้ช่วยศาสตราจารย์ ดร.สมศักดิ์ คล้ายสังข์
	รองศาสตราจารย์ ดร.สมเดช รุ่งศรีสวัสดิ์</t>
  </si>
  <si>
    <t>วิทยาลัยนิเทศศาสตร์
	วิทยาลัยสหเวชศาสตร์</t>
  </si>
  <si>
    <t>Student Perception Regarding the Utilization of
Media Literacy to Prevent Online Threats,
Thailand</t>
  </si>
  <si>
    <t>Linguistics and Culture Review, vol 5 No.(S1),
หน้า 1302-1312</t>
  </si>
  <si>
    <t>31 ธันวาคม 2564</t>
  </si>
  <si>
    <t xml:space="preserve">อาจารย์สมิทธินันท์ ไทยรุ่งโรจน์ </t>
  </si>
  <si>
    <t>MANAGEMENT MODEL FOR THE WELL-BEING OF MIGRANT WORKERS</t>
  </si>
  <si>
    <t>Turkish Journal of Physiotherapy and Rehabilitation vol.32 issue.3 หน้า 24921-24929</t>
  </si>
  <si>
    <t>ดร.ชาญเดช เจริญวิริยะกุล
ดร.อนันต์ รัศมี</t>
  </si>
  <si>
    <t>บัณฑิตวิทยาลัย (กลุ่มมนุษยศาสตร์ฯ)</t>
  </si>
  <si>
    <t>Role Of Monitoring And Evaluation Of The Lamphun Provincial
Development Plan</t>
  </si>
  <si>
    <t>Turkish Journal of Physiotherapy and Rehabilitation vol.32 issue.3 หน้า 13232-13242</t>
  </si>
  <si>
    <t>ผู้ช่วยศาสตราจารย์ ดร.ณัฐณภรณ์ เอกนราจินดาวัฒน์</t>
  </si>
  <si>
    <t>Consumer Behavior, Marketing Strategy, Marketing Communications On
Operation Performance Of The Direct Selling Business In Thailand</t>
  </si>
  <si>
    <t>Turkish Journal of Physiotherapy and Rehabilitation vol.32 issue.3 หน้า 13243-13254</t>
  </si>
  <si>
    <t>Competency Development Model For Caregivers Of Persons With Intellectual
Disabilities</t>
  </si>
  <si>
    <t>Turkish Journal of Physiotherapy and Rehabilitation vol.32 issue.3 หน้า 13255-13266</t>
  </si>
  <si>
    <t>MANAGEMENT MODEL FOR TOURISM COMMUNITY ENTERPRISES
OF OTOP NAWATWITHI IN CHIANG MAI PROVINCE, THAILAND</t>
  </si>
  <si>
    <t>Turkish Journal of Physiotherapy and Rehabilitation vol.32 issue.3 หน้า 33593-33603</t>
  </si>
  <si>
    <t>ผู้ช่วยศาสตราจารย์ พิเศษ พล.ท.ดร.ทวี แจ่มจำรัส
ดร.อนันต์ รัศมี</t>
  </si>
  <si>
    <t>การถ่ายทอดความรู้ และการรับรู้การใช้ปุ๋ยอินทรีย์ภายในชุมชนกรุงเทพมหานคร</t>
  </si>
  <si>
    <t>การประชุมวิชาการระดับชาติและระดับนานาชาติ 11th National and International Conference on Administration and Management ณ มหาวิทยาลัยราชภัฏสวนสุนันทา</t>
  </si>
  <si>
    <t>29 พฤศจิกายน 2564</t>
  </si>
  <si>
    <t>ดร.อัครมณี  สมใจ                 
ดร.ชาญเดช เจริญวิริยะกุล</t>
  </si>
  <si>
    <t>กระบวนการตัดสินใจเลือกฉีดวัคซีนโควิด-19 ของประชาชนในกรุงเทพมหานคร</t>
  </si>
  <si>
    <t>ดร.ชาญเดช เจริญวิริยะกุล
ดร.อัครมณี สมใจ</t>
  </si>
  <si>
    <t>ประสิทธิภาพการบริหารจัดการโลจิสติกส์ในสถานการณ์การแพร่ระบาดของไวรัสโคโรน่า 2019</t>
  </si>
  <si>
    <t>ปัจจัยและพฤติกรรมการเลือกซื้อประกันชีวิตกับ บริษัท เอไอเอ จำกัด ในเขตกรุงเทพมหานคร</t>
  </si>
  <si>
    <t>คุณภาพชีวิตของบุคลากรทางการแพย์ในโรงพยาบาลรามาธิบดีภายใต้สถานการณ์ COVID-19</t>
  </si>
  <si>
    <t>ปัจจัยด้านแรงงานและกฎหมายแรงงานที่มีผลต่อธุรกิจโลจิสติกส์</t>
  </si>
  <si>
    <t>คุณภาพการให้บริการและความพึงพอใจด้านการขนส่งสินค้า ของ บริษัท เคอรี่ เอ็กซ์เพรส (ประเทศไทย) จำกัด</t>
  </si>
  <si>
    <t>วารสารการวิจัยการบริหารการพัฒนา ปีที่ 11 ฉบับที่ 4 หน้า 674-681</t>
  </si>
  <si>
    <t>ดร.ชาญเดช เจริญวิริยะกุล
ดร.วราพร ดำรงค์กูลสมบัติ</t>
  </si>
  <si>
    <t>แนวทางการบริหารองค์กรตามหลักธรรมาภิบาลของผู้บริหาร องค์การบริหารส่วนตำบลในพื้นที่ อำเภอกำแพงแสน จังหวัดนครปฐม</t>
  </si>
  <si>
    <t>วารสารการวิจัยการบริหารการพัฒนา ปีที่ 11 ฉบับที่ 4 หน้า 682-695</t>
  </si>
  <si>
    <t>ดร.ชาญเดช เจริญวิริยะกุล
ผู้ช่วยศาสตราจารย์ ดร.สุดาวรรณ สมใจ
ดร.วราพร ดำรงค์กูลสมบัติ</t>
  </si>
  <si>
    <t>การนำนโยบายการบริหารกิจการบ้านเมืองที่ดีไปปฏิบัติในเขตเทศบาลนครปากเกร็ด อำเภอปากเกร็ด จังหวัดนนทบุรี</t>
  </si>
  <si>
    <t>วารสารการวิจัยการบริหารการพัฒนา ปีที่ 11 ฉบับที่ 4 หน้า 696-707</t>
  </si>
  <si>
    <t>ดร.ชาญเดช เจริญวิริยะกุล
ผู้ช่วยศาสตราจารย์ ดร.สุดาวรรณ สมใจ</t>
  </si>
  <si>
    <t>ผลสัมฤทธิ์การมีส่วนร่วมของประชาชนในการบริหารงานของเทศบาลตำบลบะยาว อำเภอวังสามหมอ จังหวัดอุดรธานี</t>
  </si>
  <si>
    <t>วารสารการวิจัยการบริหารการพัฒนา ปีที่ 11 ฉบับที่ 4 หน้า 708-719</t>
  </si>
  <si>
    <t xml:space="preserve">ดร.ชาญเดช เจริญวิริยะกุล
</t>
  </si>
  <si>
    <t>ประสิทธิภาพการให้บริการสาธารณะขององค์การบริหารส่วนตำบลบางกร่าง อำเภอเมืองนนทบุรี จังหวัดนนทบุรี</t>
  </si>
  <si>
    <t>วารสารการวิจัยการบริหารการพัฒนา ปีที่ 11 ฉบับที่ 4 หน้า 732-745</t>
  </si>
  <si>
    <t>การประเมินผลยุทธศาสตร์เมืองที่เป็นมิตรกับสิ่งแวดล้อม ตามแผนพัฒนาจังหวัดลำพูน พ.ศ. 2561-2565 ประจำปีงบประมาณ 2563</t>
  </si>
  <si>
    <t xml:space="preserve">วารสารรัฐศาสตร์ มหาวิทยาลัยราชภัฏสวนสุนันทา ปีที่ 4 ฉบับที่ 2 หน้า 108-124 </t>
  </si>
  <si>
    <t>พันตำรวจเอก ดร.นพดล บุรณนัฏ</t>
  </si>
  <si>
    <t>ปัจจัยทางการบริหารที่ส่งผลต่อประสิทธิภาพในการทำงานเป็นทีม ของพนักงานโรงแรม 5 ดาว</t>
  </si>
  <si>
    <t>วารสารรัฐศาสตร์ มหาวิทยาลัยราชภัฏสวนสุนันทา ปีที่ 4 ฉบับที่ 2 หน้า 125-137</t>
  </si>
  <si>
    <t xml:space="preserve">ดร.ชาญเดช เจริญวิริยะกุล
</t>
  </si>
  <si>
    <t>การพัฒนามาตรฐานการบินของกองทัพอากาศเพื่อความปลอดภัย และมาตรฐานการบินสากล</t>
  </si>
  <si>
    <t>วารสารรัฐศาสตร์ มหาวิทยาลัยราชภัฏสวนสุนันทา ปีที่ 4 ฉบับที่ 2 หน้า 138-147</t>
  </si>
  <si>
    <t>ดร.ชาญเดช เจริญวิริยะกุล
ดร.วราพร ดำรงกูลสมบัติ 
ดร.สโรชินี ศิริวัฒนา 
ดร.นลินี สุรดินทร์กูร</t>
  </si>
  <si>
    <t>บุพปัจจัยของความสำเร็จของผู้ประกอบการเครื่องสำอางสมุนไพร เพื่อการส่งออกในประชาคมอาเซียน</t>
  </si>
  <si>
    <t>วารสารสันติศึกษาปริทรรศน์ มจร.ปีที่ 9 ฉบับที่ 7 หน้า 2818-2835</t>
  </si>
  <si>
    <t>บุพปัจจัยที่มีอิทธิพลต่อการตอบสนองของผู้บริโภค ผลิตภัณฑ์เครื่องสำอางออร์แกนิค</t>
  </si>
  <si>
    <t>วารสารสันติศึกษาปริทรรศน์ มจร.ปีที่ 9 ฉบับที่ 7 หน้า 3022-3039</t>
  </si>
  <si>
    <t>ผู้ช่วยศาสตราจารย์ ดร.สุดาวรรณ สมใจ</t>
  </si>
  <si>
    <t>ประสิทธิผลความรับผิดชอบต่อสังคมของการไฟฟ้าฝ่ายผลิตแห่งประเทศไทย</t>
  </si>
  <si>
    <t>วารสารสันติศึกษาปริทรรศน์ มจร. ปีที่ 9 ฉบับที่ 7 หน้า 3109-3126</t>
  </si>
  <si>
    <t>รองศาสตราจารย์ ดร.ศิรวิทย์ กุลโรจนภัทร</t>
  </si>
  <si>
    <t>คุณภาพการให้บริการที่ส่งผลต่อความพึงพอใจของผู้รับบริการ สมาคมกีฬายิงปืนรณยุทธแห่งประเทศไทย</t>
  </si>
  <si>
    <t>วารสารรัฐประศาสนศาสตร์ มหาวิทยาลัยราชภัฏสวนสุนันทา ปีที่ 4 ฉบับที่ 3 หน้า 155-167</t>
  </si>
  <si>
    <t xml:space="preserve">ดร.ชาญเดช เจริญวิริยะกุล
ดร.กฤษณา ฟองธนกิจ
ดร.สโรชินี ศิริวัฒนา 
</t>
  </si>
  <si>
    <t>ปัจจัยการบริหารองค์กรที่ส่งผลต่อประสิทธิภาพในการปฏิบัติงานของพนักงาน บริษัท เอสซีจี แกรนด์ จำกัด</t>
  </si>
  <si>
    <t>วารสารรัฐประศาสนศาสตร์ มหาวิทยาลัยราชภัฏสวนสุนันทา ปีที่ 4 ฉบับที่ 3 หน้า 168-182</t>
  </si>
  <si>
    <t xml:space="preserve">ดร.ชาญเดช เจริญวิริยะกุล
ดร.กฤษณา ฟองธนกิจ
</t>
  </si>
  <si>
    <t>ปัจจัยการตลาดออนไลน์ที่ส่งผลต่อการตัดสินใจซื้อเสื้อผ้าแฟชั่นไซส์ใหญ่ผ่านเฟซบุ๊กของผู้บริโภคที่อาศัยอยู่ในเขตกรุงเทพมหานคร</t>
  </si>
  <si>
    <t>วารสารบัณฑิตศึกษา มหาวิทยาลัยราชภัฏสวนสุนันทา ปีที่ 14 ฉบับที่ 2 หน้า 46-65</t>
  </si>
  <si>
    <t>ดร.พอดึ สุขพันธ์</t>
  </si>
  <si>
    <t>โมเดลปัจจัยเชิงสาเหตุที่มีต่อความสำเร็จของการบริหาร สถาบันการศึกษาในประเทศไทย</t>
  </si>
  <si>
    <t>วารสารรัชต์ภาคย์ ฉบับมนุษยศาสตร์และสังคมศาสตร์ 
ปีที่ 15 ฉบับที่ 43 หน้า 84-100</t>
  </si>
  <si>
    <t>ดร.พอดี สุขพันธ์
รองศาสตราจารย์ ดร.บัณฑิต ผังนิรันดร์</t>
  </si>
  <si>
    <t>บัณฑิตวิทยาลัย (กลุ่มมนุษยศาสตร์ฯ) 
คณะวิทยาการจัดการ</t>
  </si>
  <si>
    <t>แนวทางการเตรียมความพร้อมของบุคคลเพื่อเข้าสู่สังคมผู้สูงอายุ</t>
  </si>
  <si>
    <t>วารสารสังคมศาสตร์และมานุษยวิทยาเชิงพุทธ ปีที่ 6 ฉบับที่ 10 หน้า 80-95</t>
  </si>
  <si>
    <t>ผู้ช่วยศาสตราจารย์ ดร.รัชฎา ฟองธนกิจ
ศาสตราจารย์ (เกียรติคุณ) ดร.อนันต์ รัศมี
ดร.สุนทร ผจญ</t>
  </si>
  <si>
    <t xml:space="preserve">บัณฑิตวิทยาลัย (กลุ่มมนุษยศาสตร์ฯ) </t>
  </si>
  <si>
    <t>พฤติกรรมดนตรี การรับรู้ข่าวสารเพื่อสุขภาวะทางอารมณ์ในช่วงวิกฤต COVID-19 ประชาชนในเขตกรุงเทพมหานคร</t>
  </si>
  <si>
    <t>การประชุมสวนสุนันทาวิชาการระดับชาติ ครั้งที่ 10 การวิจัยเพื่อความยั่งยืน ภายใต้ชีวิตวิถีใหม่ หลังโควิด-19 มหาวิทยาลัยราชภัฏสวนสุนันทา เรื่อง “การท่องเที่ยวเพื่อความยั่งยืนภายใต้ชีวิตวิถีใหม่ หลังโควิด-19 Online Conference หน้า 101-116</t>
  </si>
  <si>
    <t xml:space="preserve">	อาจารย์ ดร.ไพบูลย์ บุณยเกียรติ</t>
  </si>
  <si>
    <t>Guideline to Increase the Efficiency of
Marketing Enrichment
In Thai Kitchenware Business</t>
  </si>
  <si>
    <t>Review of International Geographical Education Online vol. 11 no. 10 หน้า 175-183</t>
  </si>
  <si>
    <t>การดูแลสุขภาพด้วยภูมิปัญญาท้องถิ่นในเขตพื้นที่อำเภอหล่มสัก จังหวัดเพชรบูรณ์</t>
  </si>
  <si>
    <t>วารสารหมอยาไทยวิจัย ปีที่ 7 ฉบับที่ 2 หน้า 125-135</t>
  </si>
  <si>
    <t>ศาสตราจารย์ นพ.สรรใจ แสงวิเชียร
ผู้ช่วยศาสตราจารย์ ดร.พท.ป.ศุภะลักษณ์ ฟักคำ</t>
  </si>
  <si>
    <t>บัณฑิตวิทยาลัย (กลุ่มวิทยาศาสตร์ฯ)
วิทยาลัยสหเวชศาสตร์</t>
  </si>
  <si>
    <t>Disposal of the leftover and the effectiveness of service business organizations in Bangkok</t>
  </si>
  <si>
    <t>12th National and International Conference on Administration and Management Prince of Songkla University (Phuket Campus), Phuket, Thailand</t>
  </si>
  <si>
    <t>24 มกราคม 2565</t>
  </si>
  <si>
    <t>ดร.ชาญเดช เจริญวิริยะกุล
ศาสตราจารย์เกียรติคุณ ดร.อนันต์ รัศมี</t>
  </si>
  <si>
    <t>A new wellness tourism promotion model
in the southern Andaman region</t>
  </si>
  <si>
    <t>SAVING BEHAVIORS MODEL OF EARLY ADULTHOOD IN BANGKOK</t>
  </si>
  <si>
    <t>ผู้ช่วยศาสตราจารย์ ดร.สุดาวรรณ สมใจ
ดร.พรกุล สุขสด</t>
  </si>
  <si>
    <t>The model to increase the effectiveness of modern corporate management, apartment rental residences</t>
  </si>
  <si>
    <t xml:space="preserve">ผู้ช่วยศาสตราจารย์ ดร.สุดาวรรณ สมใจ
</t>
  </si>
  <si>
    <t>Entrepreneurship and Success of Start-up Business in Thailand</t>
  </si>
  <si>
    <t>ผู้ช่วยศาสตราจารย์ ดร.สุดาวรรณ สมใจ
ดร.ชาญเดช เจริญวิริยะกุล</t>
  </si>
  <si>
    <t>การบริหารจัดการโลจิสติกส์ด้านการขนส่งอุตสาหกรรมอาหารและเครื่องดื่ม</t>
  </si>
  <si>
    <t>ปัจจัยที่ส่งเสริมการขายออนไลน์ที่มีความสัมพันธ์ต่อการตัดสินใจซื้ออุปกรณ์ไฟฟ้าของผู้บริโภคกรุงเทพมหานคร</t>
  </si>
  <si>
    <t>การส่งเสริมอาชีพช่องทางการหารายได้ในสถานการณ์ระบาดโควิด 19 ในเขตกรุงเทพมหานคร</t>
  </si>
  <si>
    <t>ความผูกพันต่อองค์กรของพนักงานฝ่ายปฏิบัติการบริษัท ไอเอสเอส ฟาซิลิตี้ เซอร์วิส จำกัด (ประเทศไทย)</t>
  </si>
  <si>
    <t>การประชุมวิชาการและนำเสนอผลงานวิจัยระดับชาติและนานาชาติ ครั้งที่ 9 วิทยาลัยบัณฑิตเอเชีย</t>
  </si>
  <si>
    <t xml:space="preserve"> 6 พฤศจิกายน 2564 </t>
  </si>
  <si>
    <t>ดร.บรรดิษฐ พระประทานพร</t>
  </si>
  <si>
    <t>ปัจจัยที่มีความสัมพันธ์กับความผูกพันของพนักงานในองค์กรด้านการทุ่มเทการทำงานของพนักงานในองค์กร บริษัท ไอเอสเอฟ ฟาซิลิตี้ เซอร์วิช จำกัด (ประเทศไทย)</t>
  </si>
  <si>
    <t>การประชุมวิชาการระดับชาติ ครั้งที่ 18 มหาวิทยาลัยเกษตรศาสตร์ วิทยาเขตกำแพงแสน</t>
  </si>
  <si>
    <t>8-9 ธันวาคม 2564</t>
  </si>
  <si>
    <t>พื้นที่จังหวัดนครปฐมกับแนวทางการบริหารนโยบายสาธารณะแบบมีส่วนร่วมในระดับท้องถิ่น</t>
  </si>
  <si>
    <t>ผู้ช่วยศาสตราจารย์ ดร.วรวิทย์ จินดาพล</t>
  </si>
  <si>
    <t>บัณฑิตวิทยาลัย (กลุ่มมนุษย์ฯ)</t>
  </si>
  <si>
    <t>โครงการประชาสัมพันธ์สนับสนุนการเสริมสร้างความเข้าใจ เพื่อความมั่นคงในการแก้ปัญหาจังหวัดชายแดนใต้ ประจำปีงบประมาณ 2564</t>
  </si>
  <si>
    <t>กองอำนวยการรักษาความั่นคงภายในราชอาณาจักร</t>
  </si>
  <si>
    <t>3 พฤศจิกายน 2564</t>
  </si>
  <si>
    <t>ดร.เมธา หริมเทพาธิป</t>
  </si>
  <si>
    <t>Development of the Environment and Potential
of Tourism Areas of Tak Province</t>
  </si>
  <si>
    <t>International Journal of Health Sciences Vol 6 No. S1 หน้า 2514–2528</t>
  </si>
  <si>
    <t>ผู้ช่วยศาสตราจารย์ ดร.ณัฐณภรณ์ เอกนราจินดาวัฒน์
ดร.ณัฏฐชัย เอกนราจินดาวัฒน์*</t>
  </si>
  <si>
    <t>บัณฑิตวิทยาลัย (กลุ่มมนุษยศาสตร์ฯ)
ศูนย์การศึกษาจังหวัดอุดรธานี*</t>
  </si>
  <si>
    <t>Foundation Economic Development for Network Development Community Tourism by Linking Local Products and Cultural Capital Tak Province</t>
  </si>
  <si>
    <t>International Journal of Health Sciences Vol 6 No. S1 หน้า  232–244</t>
  </si>
  <si>
    <t>ดร. สโรชินี ศิริวัฒนา
ผู้ช่วยศาสตราจารย์ ดร.ณัฐณภรณ์ เอกนราจินดาวัฒน์
ดร.ณัฏฐชัย เอกนราจินดาวัฒน์*</t>
  </si>
  <si>
    <t>The impact of government policies and steel recycling companies’
performance on sustainable management in a circular economy</t>
  </si>
  <si>
    <t>Resources Policy ฉบับที่ 77 หน้า 1-8</t>
  </si>
  <si>
    <t>สิงหาคม 2565</t>
  </si>
  <si>
    <t xml:space="preserve">บัณฑิตวิทยาลัย (กลุ่มมนุษยศาสตร์ฯ)
</t>
  </si>
  <si>
    <t>ประสิทธิผลของการใส่รองเท้าบรรเทาอาการชาเท้าในผู้ป่วยเบาหวาน</t>
  </si>
  <si>
    <t>The perceptions of roles and understanding about forensic evidence and crime scene preservation of Thai paramedics</t>
  </si>
  <si>
    <t>Siriraj Medical Journal vol.73 no.10 หน้า 661-671</t>
  </si>
  <si>
    <t>รองศาสตราจารย์ พิเศษ พล.ต.ท.ดร.ณรงค์ กุลนิเทศ</t>
  </si>
  <si>
    <t>บัณฑิตวิทยาลัย (กลุ่มวิทยาศาสตร์ฯ)</t>
  </si>
  <si>
    <t>ความรู้ของประชาชนทั่วไปในการใช้ยาสมุนไพร การปฏิบัติตนและการป้องกันตนใน โรคระบบทางเดินหายใจ</t>
  </si>
  <si>
    <t>อาจารย์ นายแพทย์วิชัย โชควิวัฒน
ผู้ช่วยศาสตราจารย์ ดร.พท.ป.ศุภะลักษณ์ ฟักคำ</t>
  </si>
  <si>
    <t>สถานะทางจริยธรรมของสัตว์ในทรรศนะของกระบวนทรรศน์
หลังนวยุคสายกลาง: การศึกษาเชิงวิเคราะห์ วิจักษ์ และวิธาน</t>
  </si>
  <si>
    <t>วารสารปาริชาต มหาวิทยาลัยทักษิณ ปีที่ 34 ฉบับที่ 3 หน้า 166-181</t>
  </si>
  <si>
    <t>ศาสตราจารย์กีรติ บุญเจือ
ดร.รวิช ตาแก้ว</t>
  </si>
  <si>
    <t>ปัจจัยคุณค่าการบริการที่ส่งมอบให้กับลูกค้าที่มีอิทธิพลต่อการตัดสินใจซื้อสลากกินแบ่งรัฐบาลทางออนไลน์</t>
  </si>
  <si>
    <t>การประชุมวิชาการนำเสนอผลงานวิจัย (SYMPOSIUM) ระดับบัณฑิตศึกษา ครั้งที่ 14 ณ บัณฑิตวิทยาลัย มหาวิทยาลัยราชภัฏอุบลราชธานี</t>
  </si>
  <si>
    <t>2 เมษายน 2565</t>
  </si>
  <si>
    <t>ความสัมพันธ์ปัจจุยของส่วนประสมทางการตลาดที่มีอิทธิพลต่อความจงรักภัคดีของลูกค้าร้านค้าปลีกแบบดั้งเดิมในตำบลตลาดขวัญ จังหวัดนนทบุรี</t>
  </si>
  <si>
    <t>ภาวะผู้นำของผู้บริหารสถานศึกษาที่ส่งผลต่อสมรรถนะการบริหารงานวิชาการสังกัดสำนักงานเขตพื้นที่ การศึกษามัธยมศึกษา เขต 10</t>
  </si>
  <si>
    <t>วารสารบริหารการศึกษา มศว ปีที่ 18 ฉบับที่ 35 ปีที่ 18 ฉบับที่ 35 หน้า 42-54</t>
  </si>
  <si>
    <t xml:space="preserve"> กรกฎาคม - ธันวาคม 2564</t>
  </si>
  <si>
    <t>ดร.ธาดา สิทธิธาดา</t>
  </si>
  <si>
    <t>การนิเทศของผู้บริหารสถานศึกษาที่ส่งผลต่อการจัดการเรียนรู้ของครูสังกัดสำนักงานเขตพื้นที่การศึกษาประถมศึกษาสมุทรสาคร</t>
  </si>
  <si>
    <t>วารสารบริหารการศึกษา มศว ปีที่ 18 ฉบับที่ 35 ปีที่ 18 ฉบับที่ 35 หน้า 135-148</t>
  </si>
  <si>
    <t>แนวทางการบริหารการจัดการเรียนรู้ตามวงจรเดมมิ่งของสถานศึกษา สังกัดสำนักงานเขตพื้นที่ การศึกษาประถมศึกษาสมุทรสงคราม</t>
  </si>
  <si>
    <t>วารสารบริหารการศึกษา มศว ปีที่ 18 ฉบับที่ 35 ปีที่ 18 ฉบับที่ 35 หน้า 185-197</t>
  </si>
  <si>
    <t>ความรู้ความเข้าใจ การรับรู้ประโยชน์ และการจัดการการเปลี่ยนแปลงที่เกิดจากการใช้เทคโนโลยี และโมเดลธุรกิจแบบใหม่ (Digital Disruption)ให้ธุรกิจมีประสิทธิภาพ</t>
  </si>
  <si>
    <t>วารสารรัฐประศาสนศาสตร์ มหาวิทยาลัยราชภัฏสวนสุนันทา
ปีที่ 5 ฉบับที่ 1 หน้า 120-130</t>
  </si>
  <si>
    <t xml:space="preserve"> มกราคม-เมษายน 2565</t>
  </si>
  <si>
    <t>การส่งเสริมเทคโนโลยีคอลเซ็นเตอร์ (Call center) การดูแลสุขภาพและการจัดการชีวิตของผู้สูงอายุยุค 5G</t>
  </si>
  <si>
    <t>วารสารรัฐประศาสนศาสตร์ มหาวิทยาลัยราชภัฏสวนสุนันทา
ปีที่ 5 ฉบับที่ 1 หน้า 65-80</t>
  </si>
  <si>
    <t>ดร.ชาญเดช เจริญวิริยะกุล
ดร.วิชิต สุรดินทร์กูร
รองศาสตราจารย์ ดร.สุดา สุวรรณาภิรมย์</t>
  </si>
  <si>
    <t>พฤติกรรมการบริโภคอาหารแช่แข็งผ่านระบบออนไลน์ของประชาชนในกรุงเทพมหานคร</t>
  </si>
  <si>
    <t>วารสารรัฐประศาสนศาสตร์ มหาวิทยาลัยราชภัฏสวนสุนันทา
ปีที่ 5 ฉบับที่ 1 หน้า 54-64</t>
  </si>
  <si>
    <t>ดร.ชาญเดช เจริญวิริยะกุล
ดร.อัครมณี สมใจ
รองศาสตราจารย์ ดร.สุดา สุวรรณาภิรมย์</t>
  </si>
  <si>
    <t>The Efficiency of Elderly Community Product Using
Digital Marketing through Unfolding of Practice
during COVID19 Pandemic</t>
  </si>
  <si>
    <t>Journal of System and Management Sciences
Vol. 11 (2021) No. 4, หน้า 65-86</t>
  </si>
  <si>
    <t>ผู้ช่วยศาสตราจารย์ ดร.สุมิตรา นวลมีศรี</t>
  </si>
  <si>
    <t>คณะวิทยาศาสตร์และเทคโนโลยี</t>
  </si>
  <si>
    <t>Multi-Layer Perceptron Neural Network and Internet of Things for Improving the Walking Stick with daily Travel Surveillance of Suburban Elderly</t>
  </si>
  <si>
    <t>International Journal of Engineering Trends and Technology Volume 69 Issue 12, หน้า 294-302</t>
  </si>
  <si>
    <t>Luminescence Study of Sm3+-Doped Ba-Na-B Oxide
and Oxyfluoride Glasses for Orange LED</t>
  </si>
  <si>
    <t>INTEGRATED FERROELECTRICS 2022, VOL. 222, 244–252</t>
  </si>
  <si>
    <t>ผู้ช่วยศาสตราจารย์ ดร.ณรัล ลือวรศิริกุล</t>
  </si>
  <si>
    <t>Effects of maltodextrin on physicochemical properties of freeze-dried avocado
powde</t>
  </si>
  <si>
    <t>Food Research vol.5 issue 6 : หน้า 178 - 186</t>
  </si>
  <si>
    <t>ผู้ช่วยศาสตราจารย์ ดร.ธนิดา ฉั่วเจริญ
อาจารย์ จุฑามาศ มูลวงศ์</t>
  </si>
  <si>
    <t>Identity and Competitiveness of Thai Street
Food Located In Travelling Area of Bangkok</t>
  </si>
  <si>
    <t>REVIEW OF INTERNATIONAL GEOGRAPHICAL EDUCATION vol.10 issue.7 หน้า 4181-4186</t>
  </si>
  <si>
    <t>ผู้ช่วยศาสตราจารย์ ดร.ยุทธนา สุดเจริญ
อาจารย์ จุฑามาศ มูลวงศ์
อาจารย์ กัญญาพัชร เพชราภรณ์</t>
  </si>
  <si>
    <t>A Hybrid Deep Learning and Optimized Machine
Learning Approach for Rose Leaf Disease
Classification</t>
  </si>
  <si>
    <t>ISI</t>
  </si>
  <si>
    <t>Engineering, Technology &amp; Applied Science Research Vol. 11, No. 5, 2021 หน้า 7678-7683</t>
  </si>
  <si>
    <t>ผู้ช่วยศาสตราจารย์ ดร. สุมิตรา นวลมีศรี</t>
  </si>
  <si>
    <t>Developing Gamification to Improve Mobile Learning in Web Design Course during the COVID-19 Pandemic</t>
  </si>
  <si>
    <t>International Journal of Information and Education Technology, Vol. 11, No. 12, หน้า 567-573</t>
  </si>
  <si>
    <t>Using Synchrotron Radiation X-ray Fluorescence
(SRXRF) to Assess the Impacts of Shipping Emissions
on the Variations of PM10-bound Elemental Species</t>
  </si>
  <si>
    <t>Aerosol and Air Quality Research Volume 21, Issue 10 หน้า 1-20</t>
  </si>
  <si>
    <t>รองศาสตราจารย์ ดร.ชัยศรี ธาราสวัสดิ์พิพัฒน์
ผู้ช่วยศาสตราจารย์ ดร.รณบรรจบ อภิรติกุล</t>
  </si>
  <si>
    <t>Program for Solving Assignment Problems and Its
Application in Lecturer Resources Allocation</t>
  </si>
  <si>
    <t>Journal of Physics: Conference Series volume 2070 หน้า 1-8</t>
  </si>
  <si>
    <t>รองศาสตราจารย์ ดร.นิศากร สังวาระนที</t>
  </si>
  <si>
    <t>On exponential Diophantine equation
17x +83y = z2 and 29x +71y = z2</t>
  </si>
  <si>
    <t>Journal of Physics: Conference Series volume 2070 หน้า 1-3</t>
  </si>
  <si>
    <t>รองศาสตราจารย์ ดร.โกมล ไพศาล
ผู้ช่วยศาสตราจารย์ ดร.ไพลิน ชยาภัม</t>
  </si>
  <si>
    <t>PHOTON INTERACTIONS AND RADIATION SHIELDING
PROPERTIES OF ALUMINUM ALLOYS</t>
  </si>
  <si>
    <t>Suranaree Journal of Science and Technology VOLUME : 28 NO. 4 หน้า 1-5</t>
  </si>
  <si>
    <t>รองศาสตราจารย์ ดร.ณรงค์ สังวาระนที</t>
  </si>
  <si>
    <t>The radioluminescence investigation of lead sodium borate doped with
Sm3+ glass scintillator</t>
  </si>
  <si>
    <t>Radiation Physics and Chemistry vol.192 หน้า1-6</t>
  </si>
  <si>
    <t>Antimicrobial activities of Aloe vera rind extracts against plant pathogenic bacteria and fungi</t>
  </si>
  <si>
    <t>Agriculture and Natural Resources vol.55 หน้า 715-723</t>
  </si>
  <si>
    <t>ผู้ช่วยศาสตราจารย์ ดร.จันทนา กาญจน์กมล</t>
  </si>
  <si>
    <t>Physical and Luminescence Studies of Er3+-Doped
into Borate Glass for IR Lighting Application</t>
  </si>
  <si>
    <t>INTEGRATED FERROELECTRICS 2021, VOL. 221, หน้า 12–19</t>
  </si>
  <si>
    <t>โครงการศึกษาและพัฒนาต้นแบบการจัดทำสำมะโนประชากรและเคหะแบบบูรณาการ (One census)</t>
  </si>
  <si>
    <t>สำนักงานสถิติแห่งชาติ</t>
  </si>
  <si>
    <t>6 ตุลาคม 2564-1สิงหาคม 2565</t>
  </si>
  <si>
    <t xml:space="preserve">ผู้ช่วยศาสตราจารย์ ดร. วลัยพร ผ่อนผัน
</t>
  </si>
  <si>
    <t xml:space="preserve">คณะวิทยาศาสตร์และเทคโนโลยี
</t>
  </si>
  <si>
    <t xml:space="preserve">An RGB Color Image Double Encryption
Scheme
</t>
  </si>
  <si>
    <t>International Journal of Mathematics and Computer Science Volume 17, Issue 1, หน้า 183 - 194</t>
  </si>
  <si>
    <t>ดร.ดุลยวิทย์ ปรางชุมพล</t>
  </si>
  <si>
    <t>Development of cost-effective fabrication process for on-site methamphetamine detection by adsorbable SERS substrate</t>
  </si>
  <si>
    <t>Optical Materials vol.124 หน้า 1-8</t>
  </si>
  <si>
    <t>รองศาสตราจารย์ ดร.ณรงค์ สังวาระนที
ผู้ช่วยศาสตราจารย์ นภดล แช่มช้อย
รองศาสตราจารย์ พิเศษ พล.ต.ท.ดร.ณรงค์ กุลนิเทศ*</t>
  </si>
  <si>
    <t>คณะวิทยาศาสตร์และเทคโนโลยี
บัณฑิตวิทยาลัย (กลุ่มวิทยาศาสตร์ฯ)*</t>
  </si>
  <si>
    <t>Application of Augmented Reality Technology
to Access Facial Sunscreen Product Label Information</t>
  </si>
  <si>
    <t>International Journal of Interactive Mobile Technologies vol.16 no.2 หน้า 171-178</t>
  </si>
  <si>
    <t>ดร.ธนากร อุยพานิชย์
อาจารย์ ทัศนันท์ ชูโตศรี
อาจารย์ พงพิสิษฐ์ เลี้ยงอยู่
อาจารย์ ณัฐชา วัฒนประภา
อาจารย์ พงศกร กิ่งสุวรรณกุล
อาจารย์ วรรณรัตน์ บรรจงเขียน</t>
  </si>
  <si>
    <t>Photocatalytic reactor design and its application in real wastewater
treatment using TiO2 coated on the stainless‑steel mesh</t>
  </si>
  <si>
    <t>Environmental Science and Pollution Research หน้า1-14</t>
  </si>
  <si>
    <t>รองศาสตราจารย์ศิวพันธุ์ ชูอินทร์</t>
  </si>
  <si>
    <t>Species diversity of subterranean ants in Rangsit Marsh, Khlong Luang District, Pathum Thani Province, Thailand</t>
  </si>
  <si>
    <t>Biodiversitas vol.23 no.3 หน้า 1283-1292</t>
  </si>
  <si>
    <t>อาจารย์ชเนศ วรรณะ
ผู้ช่วยศาสตราจารย์ ดร. นฤมล บุญมั่น
อาจารย์ศิริรัตน์ พักปากน้ำ
ผู้ช่วยศาสตราจารย์ ดร. วชิราภรณ์ พิกุลทอง</t>
  </si>
  <si>
    <t>VDR gene polymorphism and trace elements in Thai postmenopausal women with risk of osteoporosis: Cross-sectional study</t>
  </si>
  <si>
    <t>Journal of Applied Pharmaceutical Science 2022, Vol.12, No.2 หน้า 152-157</t>
  </si>
  <si>
    <t>ผู้ช่วยศาสตราจารย์ ดร.ยุทธนา สุดเจริญ
	ผู้ช่วยศาสตราจารย์ ดร.คณิตดา ทองขาว
	ผู้ช่วยศาสตราจารย์ ดร.ภญ.พิมพร ทองเมือง</t>
  </si>
  <si>
    <t>คณะวิทยาศาสตร์และเทคโนโลยี
วิทยาลัยสหเวชศาสตร์</t>
  </si>
  <si>
    <t>Multi-Layer Perceptron Neural Network Model Development for Chili Peper Disease Diagnosis using filter and wrapper feature selection methods</t>
  </si>
  <si>
    <t>Engineering, Technology &amp; Applied Science Research Vol. 11, No. 5, 2021 หน้า 7714-7719</t>
  </si>
  <si>
    <t>ผู้ช่วยศาสตราจารย์  ดร.สุมิตรา นวลมีศรี</t>
  </si>
  <si>
    <t>The Comparison of Techniques for Estimating
and Measuring the Movement Time of the Right
Thumb in a Curve on a Smartphone Based on
Fitt’s Law</t>
  </si>
  <si>
    <t>Journal of Advances in Information Technology vol.13 no.2 หน้า 155-161</t>
  </si>
  <si>
    <t>ดร.จารุมน หนูคง
ผู้ช่วยศาสตราจารย์ณัฐภัทร แก้วรัตนภัทร์*</t>
  </si>
  <si>
    <t>คณะวิทยาศาสตร์และเทคโนโลยี
คณะครุศาสตร์*</t>
  </si>
  <si>
    <t>MACHINE LEARNING ALGORITHMS FOR NATURAL
LANGUAGE PROCESSING TASKS: A CASE OF COVID-19 TWITTER DATA</t>
  </si>
  <si>
    <t>Journal of Theoretical and Applied Information Technology Volume 100 No 04 หน้า 1-5</t>
  </si>
  <si>
    <t>ผู้ช่วยศาสตราจารย์รุจิจันทร์ วิชิวานิเวศน์
รองศาสตราจารย์ ดร.กัลยณัฎฐ์ กุหลาบเพ็ชรทอง</t>
  </si>
  <si>
    <t>Dombi-Normalized Weighted Bonferroni Mean Operators with Novel Multiple-Valued Complex Neutrosophic
Uncertain Linguistic Sets and Their Application in Decision Making</t>
  </si>
  <si>
    <t>Computer Modeling in Tech Science Press
Engineering &amp; Sciences vol.130, no.3 หน้า 1587-1623</t>
  </si>
  <si>
    <t>Feature Selection for Analyzing Data Errors Toward
Development of Household Big Data at the Sub-District
Level Using Multi-Layer Perceptron Neural Network</t>
  </si>
  <si>
    <t>International Journal of Interactive Mobile Technologies vol.16 no.5 หน้า121-138</t>
  </si>
  <si>
    <t>The development of smart flowerpot based on internet of things and mobile and web application technology</t>
  </si>
  <si>
    <t>Indonesian Journal of Electrical Engineering and Computer Science Vol. 26, No. 1, April 2022, หน้า 1-11</t>
  </si>
  <si>
    <t>ผู้ช่วยศาสตราจารย์เสถียร จันทร์ปลา
ผู้ช่วยศาสตราจารย์นิศานาถ เตชะเพชรไพบูลย์
ดร.ชัยวัฒน์ จิวพานิชย์*
อาจารย์บุตรศิรินทร์ จิวพานิชย์**</t>
  </si>
  <si>
    <t>คณะวิทยาศาสตร์และเทคโนโลยี
คณะครุศาสตร์*
โรงเรียนประถมสาธิต**</t>
  </si>
  <si>
    <t>แนวทางการจัดการขยะบริเวณดอนหอยหลอด อำเภอเมือง จังหวัดสมุทรสงคราม</t>
  </si>
  <si>
    <t>วารสารวิชาการรับใช้สังคม มหาวิทยาลัยเทคโนโลยีราชมงคลล้านนา ปีที่ 5 ฉบับที่ 2 หน้า 73-85</t>
  </si>
  <si>
    <t>ผู้ช่วยศาสตราจารย์ ดร.ฒาลิศา เนียมมณี
อาจารย์กัญญา บวรโชคชัย</t>
  </si>
  <si>
    <t>Partially substitution of wheat flour by coconut residues in bakery products and
their physical and sensorial properties</t>
  </si>
  <si>
    <t>Food Research vol.6 no.1 หน้า 99 - 105</t>
  </si>
  <si>
    <t>ดร.วัฒนา พันธุ์พืช</t>
  </si>
  <si>
    <t>Pre-treatment of Nile tilapia (Oreochromis niloticus) with ozone nanobubbles improve
efficacy of heat-killed Streptococcus agalactiae immersion vaccine</t>
  </si>
  <si>
    <t>Fish &amp; Shellfish Immunology vol.123 หน้า 1-35</t>
  </si>
  <si>
    <t>ดร.วัฒนา พันธุ์พืช
ผู้ช่วยศาสตราจารย์ ดร.อาณัติ ต๊ะปินตา*</t>
  </si>
  <si>
    <t>คณะวิทยาศาสตร์และเทคโนโลยี
วิทยาลัยการจัดการอุตสาหกรรมบริการ*</t>
  </si>
  <si>
    <t>Negative Binomial–Lindley Cure Rate Model</t>
  </si>
  <si>
    <t>Lobachevskii Journal of Mathematics Vol. 43 No.1 หน้า 170-180</t>
  </si>
  <si>
    <t>ดร.ชูเกียรติ ผุดพรมราช</t>
  </si>
  <si>
    <t>Anti-Inflammatory And Anti-Microbial Activities Of Aqueous Extract From Nipa Palm (Nypa Fruticans Wurmb.) Vinegar</t>
  </si>
  <si>
    <t>Nat. Volatiles &amp; Essent. Oils, 2021; vol.8 issue.4 หน้า 16369-16375</t>
  </si>
  <si>
    <t>ผู้ช่วยศาสตราจารย์ ดร.ยุทธนา สุดเจริญ</t>
  </si>
  <si>
    <t>Evaluation Of Anti-Oxidant Activity And Cytotoxicity Of Aqueous Extract From Nipa Palm (Nypa Fruticans Wurmb.) Vinegar</t>
  </si>
  <si>
    <t>Nat. Volatiles &amp; Essent. Oils, 2021; vol.8 issue.4 หน้า 16376-16381</t>
  </si>
  <si>
    <t>Unraveling Techniques for Plant Microbiome Structure Analysis</t>
  </si>
  <si>
    <t>Diversity vol.14 issue.3 หน้า 1-11</t>
  </si>
  <si>
    <t>Dr.Mohammad Bagher Javadinobandegani</t>
  </si>
  <si>
    <t>การประเมินการปล่อยก๊าซเรือนกระจกจากการดำเนินงาน ของ บริษัท วอเตอร์ อินเด็กซ์ แอนด์ คอนซัลแทนท์ จำกัด</t>
  </si>
  <si>
    <t>ผู้ช่วยศาสตราจารย์ ดร.รณบรรจบ อภิรติกุล</t>
  </si>
  <si>
    <t>การศึกษาอัตราการเต้นของหัวใจที่มีผลต่อคุณภาพของลายมือเขียน</t>
  </si>
  <si>
    <t>วารสารวิชาการอาชญาวิทยาและนิติวิทยาศาสตร์ ที่ 7 ฉบับที่ 2 หน้า 45-56</t>
  </si>
  <si>
    <t>ดร.ณิช วงศ์ส่องจ้า</t>
  </si>
  <si>
    <t xml:space="preserve">Automated Paper-Based Femtogram Sensing Device for Competitive Enzyme-Linked Immunosorbent Assay of Aﬂatoxin B1 Using Submicroliter Samples </t>
  </si>
  <si>
    <t>Analytical Chemistry  Volume 94 Issue 12
หน้า  5099 - 5105</t>
  </si>
  <si>
    <t>ผู้ช่วยศาสตราจารย์ ดร.วนิดา วอนสวัสดิ์</t>
  </si>
  <si>
    <t>Multi-Layer Perceptron Neural Network and Internet of Things for Improving the Realtime Aquatic Ecosystem Quality Monitoring and Analysis</t>
  </si>
  <si>
    <t>International Journal of Interactive Mobile Technologies vol.16 no.6 หน้า 21-40</t>
  </si>
  <si>
    <t>Application of agricultural products and waste materials to add value based on local knowledge</t>
  </si>
  <si>
    <t>turkish journal of physiotherapy and rehabilitation vol.32 no.3 หน้า 13118-13131</t>
  </si>
  <si>
    <t>ผู้ช่วยศาสตราจารย์ ดร.โสพิศ สว่างจิตร
ผู้ช่วยศาสตราจารย์ ดร.ฒาลิศา เนียมมณี
ผู้ช่วยศาสตราจารย์ ศรีสุวรรณ เกษมสวัสดิ์</t>
  </si>
  <si>
    <t>USER INVOLVEMENT IN TRANSITION FOR AGILE METHOD UNDER TRADITIONAL WATERFALL MODEL USING A CASE STUDY BASED ON SOFTWARE PROJECT ACTIVITIES</t>
  </si>
  <si>
    <t>Indian Journal of Computer Science and Engineering (IJCSE) Volume 13, No. 2 หน้า 398-409</t>
  </si>
  <si>
    <t>รองศาสตราจารย์ ดร.นลินี โสพัศสถิตย์</t>
  </si>
  <si>
    <t>Incidence of Clinical Signs in Poisoned Pets of Thailand: A Retrospective Study</t>
  </si>
  <si>
    <t>World's Veterinary Journa Volume 12, Issue 1, หน้า 28 - 33</t>
  </si>
  <si>
    <t>ผู้ช่วยศาสตราจารย์ ดร.ยุทธนา สุดเจริญ
รองศาสตราจารย์ พิเศษ พล.ต.ท.ดร.ณรงค์ กุลนิเทศ*</t>
  </si>
  <si>
    <t>ปัจจัยที่มีผลต่อการจัดการทีมสโมสรฟุตบอลสุราษฎร์ธานีซิตี้ รุ่นอายุไม่เกิน 21 ปี</t>
  </si>
  <si>
    <t>โครงการวันวิชาการคณะพลศึกษา: นวัตกรรมสุขภาพและกีฬา ครั้งที่ 4 มหาวิทยาลัยศรีนครินทรวิโรฒ หน้า 135-143</t>
  </si>
  <si>
    <t>25 กุมภาพันธ์ 2565</t>
  </si>
  <si>
    <t>ดร.สุริยัน สมพงษ์</t>
  </si>
  <si>
    <t>การประเมินภาวะเสี่ยงต่อการบาดเจ็บข้อเข่าโดยใช้การทดสอบความผิดพลาดของการลงสู่พื้น
ในนักกีฬาวอลเลย์บอลโรงเรียนกีฬาจังหวัดนครพนม รุ่นยุวชน</t>
  </si>
  <si>
    <t>โครงการวันวิชาการคณะพลศึกษา: นวัตกรรมสุขภาพและกีฬา ครั้งที่ 4 มหาวิทยาลัยศรีนครินทรวิโรฒ หน้า 176-191</t>
  </si>
  <si>
    <t>คุณสมบัติเนื้อสัมผัสของพาสต้าจากการใช้ฟลาวมันสำปะหลังทดแทนแป้งสาลี</t>
  </si>
  <si>
    <t>วารสารวิทยาศาสตร์และเทคโนโลยี มหาวิทยาลัยธรรมศาสตร์ ปีที่ 30 ฉบับที่ 2 หน้า 14-22</t>
  </si>
  <si>
    <t>มีนาคม-เมษายน 2565</t>
  </si>
  <si>
    <t>อ.จิราพร วีณุตตรานนท์</t>
  </si>
  <si>
    <t>Application of Hierarchical Clustering to Analyze Solvent-Accessible Surface Area Patterns in Amycolatopsis lipases</t>
  </si>
  <si>
    <t>Biology Volume 11, Issue 5 หน้า 1-16</t>
  </si>
  <si>
    <t>พฤษภาคม 2565</t>
  </si>
  <si>
    <t>Dr. Mohammed Javadi</t>
  </si>
  <si>
    <t>Judd-Ofelt and McCumber Studies of Er3þ Ions Doped in
Lanthanum Borate Glass for Visible and NIR Lighting
Application</t>
  </si>
  <si>
    <t>INTEGRATED FERROELECTRICS
2022, VOL. 224, หน้า 41–51</t>
  </si>
  <si>
    <t>OPTICAL PROPERTIES OF GD2MOB2O9 TB3+
PHOSPHORS FOR FORENSIC APPLICATIONS</t>
  </si>
  <si>
    <t>Suranaree J. Sci. Technol. Vol. 29 No. 1 หน้า 1-5</t>
  </si>
  <si>
    <t>Effect of Gd3þ-Sm3þ Energy Transfer on the Luminescence
Properties of Ba-Na-B Glasses</t>
  </si>
  <si>
    <t>INTEGRATED FERROELECTRICS
2022, VOL. 224, หน้า 33–40</t>
  </si>
  <si>
    <t>Proton, Alpha, and Gamma Rays Interactions of CsI(Na)
Scintillator Using the Theoretically Computational Program</t>
  </si>
  <si>
    <t>INTEGRATED FERROELECTRICS
2022, VOL. 224, หน้า 163–171</t>
  </si>
  <si>
    <t>รองศาสตราจารย์ ดร.ณรงค์ สังวาระนที
รองศาสตราจารย์ ดร.นิศากร สังวาระนที</t>
  </si>
  <si>
    <t>The Radioluminescence Investigation of Lead
Sodium Borate Glass Doped with Eu3+</t>
  </si>
  <si>
    <t>INTEGRATED FERROELECTRICS
2022, VOL. 224, หน้า90–99</t>
  </si>
  <si>
    <t>Pr3+-Doped Ba-Na-B Glasses: Luminescence and Judd–Ofelt Analysis for Photonic Applications</t>
  </si>
  <si>
    <t>INTEGRATED FERROELECTRICS
2022, VOL. 225, หน้า 34–41</t>
  </si>
  <si>
    <t>Effect of Gd3+-Sm3+ Energy Transfer on the Luminescence Properties of Ba-Na-B Glasses</t>
  </si>
  <si>
    <t>INTEGRATED FERROELECTRICS
2022, VOL. 224, หน้า33-40</t>
  </si>
  <si>
    <t>Integrated Design of a Small Wastewater Treatment Plant - a Case Study from Thailand</t>
  </si>
  <si>
    <t>Journal of Sustainable Development of Energy, Water and Environment Systems Volume 10, Issue 2 หน้า 1-19</t>
  </si>
  <si>
    <t>ผู้ช่วยศาสตราจารย์ ดร.ณัฐพร อารีรัชชกุล</t>
  </si>
  <si>
    <t>คณะเทคโนโลยีอุตสาหกรรม</t>
  </si>
  <si>
    <t>การออกแบบอัลกอริธึมชุดควบคุมความชื้นสำหรับการดูแลกล้วยไม้โดยใช้เทคโนโลยีอินเทอร์เน็ตทุกสรรพสิ่ง</t>
  </si>
  <si>
    <t>Engineering Journal of Siam University วารสารปีที่ 22 ฉบับที่ 2 หน้าที่ 23 – 31</t>
  </si>
  <si>
    <t>ดร.เศรษฐกาล โปร่งนุช
ผู้ช่วยศาสตราจารย์ ดร.สุรพันธุ์ รัตนาวะดี
ดร.ไกรพ เจริญโสภา</t>
  </si>
  <si>
    <t>ปัจจัยการออกแบบอัตลักษณ์สื่อจัดแสดงนิทรรศการที่ส่งผลปฏิสัมพันธ์การดึงดูดของผู้เข้าชมนิทรรศการ กรณีศึกษา:นิทรรศการประวัติศาสตร์</t>
  </si>
  <si>
    <t>การประชุมสวนสุนันทาวิชาการระดับชาติ ครั้งที่ 10 การวิจัยเพื่อความยั่งยืน ภายใต้ชีวิตวิถีใหม่ หลังโควิด-19 มหาวิทยาลัยราชภัฏสวนสุนันทา เรื่อง “การท่องเที่ยวเพื่อความยั่งยืนภายใต้ชีวิตวิถีใหม่ หลังโควิด-19 Online Conference หน้า 190-200</t>
  </si>
  <si>
    <t>อาจารย์กิตติศักดิ์ เตชะกาญจนกิจ</t>
  </si>
  <si>
    <t>Packaging Design and Development of the
Identity of Udon Thani, North Eastern Of
Thailand</t>
  </si>
  <si>
    <t>ผู้ช่วยศาสตราจารย์ ดร.วัฒน์ พลอยศรี
ดร.ไกรพ เจริญโสภา</t>
  </si>
  <si>
    <t>Branding and Packaging Design Based On
the Local Wisdom to Increase
Competitiveness of the Community
Enterprises in Udon Thani Province in
Thailand</t>
  </si>
  <si>
    <t>REVIEW OF INTERNATIONAL GEOGRAPHICAL EDUCATION vol.10 issue.7 หน้า 4170-4180</t>
  </si>
  <si>
    <t>The Spatial Characteristics Of The Floor Plan Among Residential Buildings In Thailand For Elderly
People Without A Caretaker : A Comparative Study</t>
  </si>
  <si>
    <t>Turkish Journal of Physiotherapy and Rehabilitation volume 32 issue 3 หน้า 22467-22477</t>
  </si>
  <si>
    <t>ผู้ช่วยศาสตราจารย์ ดร.กันยพัชร์ ธนกุลวุฒิโรจน์
ผู้ช่วยศาสตราจารย์มรกต วรชัยรุ่งเรือง</t>
  </si>
  <si>
    <t>คณะเทคโนโลยีอุตสาหกรรม
คณะมนุษยศาสตร์และสังคมศาสตร์</t>
  </si>
  <si>
    <t>INFLUENCE OF ALUMINA AND SILICA RATIO ON GLOSSY SURFACE CHARACTERISTIC
OF CERAMIC BODY FOR CERAMIC PRODUCTION</t>
  </si>
  <si>
    <t>Turkish Journal of Physiotherapy and Rehabilitation volume 32 issue 3 หน้า 22419-22429</t>
  </si>
  <si>
    <t>รองศาสตราจารย์ ดร.ฤดี นิยมรัตน์</t>
  </si>
  <si>
    <t>Discussion of “Accurate explicit analytical solution for Colebrook-White equation” by Zahreddine Hafsi, Mechanics Research Communications 111
(2021) 103646)</t>
  </si>
  <si>
    <t>Mechanics Research Communications volume 117 หน้า 1-3</t>
  </si>
  <si>
    <t xml:space="preserve">ผู้ช่วยศาสตราจารย์ ดร.ณัฐพร อารีรัชชกุล
ผู้ช่วยศาสตราจารย์ ดร.ณัฐพัชร์ อารีรัชกุลกานต์
</t>
  </si>
  <si>
    <t>คณะเทคโนโลยีอุตสาหกรรม
วิทยาลัยโลจิสติกส์และซัพพลายเชน</t>
  </si>
  <si>
    <t>Transforming Thai cultural art features into modern product design</t>
  </si>
  <si>
    <t>Kasetsart Journal of Social Sciences vol.42 2021 หน้า 824-829</t>
  </si>
  <si>
    <t>รองศาสตราจารย์ จง บุญประชา</t>
  </si>
  <si>
    <t>Technology-assisted Learning on Embedded Systems with Multi-single Board</t>
  </si>
  <si>
    <t>International Conference on Power, Energy and Innovations (ICPEI 2021) หน้า192-195</t>
  </si>
  <si>
    <t>20-22 ตุลาคม 2564</t>
  </si>
  <si>
    <t>ดร.เศรษฐกาล โปร่งนุช</t>
  </si>
  <si>
    <t>Capacity Planning of Access Point Deployment for Indoor Positioning System</t>
  </si>
  <si>
    <t>International Conference on Power, Energy and Innovations (ICPEI 2021) หน้า167-170</t>
  </si>
  <si>
    <t>Design and Development of Innovation-based Learning for Advanced Digital System Course</t>
  </si>
  <si>
    <t>International Conference on Power, Energy and Innovations (ICPEI 2021) หน้า74-77</t>
  </si>
  <si>
    <t>3D Multimedia Packaging Design Based
on Agile Software Development
and IoT Platform</t>
  </si>
  <si>
    <t>Journal of Mobile Multimedia, Vol. 18 no.3, หน้า 475–494</t>
  </si>
  <si>
    <t>อาจารย์ ปฏิญญาณ์ แสงอรุณ
ดร.เศรษฐกาล โปร่งนุช</t>
  </si>
  <si>
    <t>การปรับปรุงกระบวนการผลิตมะพร้าวขาว จังหวัดสมุทรสงคราม</t>
  </si>
  <si>
    <t>วารสารวิชาการเทคโนโลยีอุตสาหกรรม มหาวิทยาลัยราชภัฏสวนสุนันทา ปีที่ 9 ฉบับที่ 2 หน้า 58-66</t>
  </si>
  <si>
    <t>รองศาสตราจารย์ ดร.ฤดี นิยมรัตน์
รองศาสตราจารย์ ดร.สมเกียรติ กอบัวแก้ว
ดร.ไสว ศิริทองถาวร</t>
  </si>
  <si>
    <t>กระเป๋า(83754)</t>
  </si>
  <si>
    <t>กระเป๋า(83755)</t>
  </si>
  <si>
    <t>การผลิตหมึกพิมพ์สกรีนโดยใช้กัมอารบิกเป็นส่วนผสมร่วมกับสีผสมอาหารสำหรับการพิมพ์ผ้า</t>
  </si>
  <si>
    <t>Engineering Journal of Siam University วารสารปีที่ 22 ฉบับที่ 2 หน้าที่ 32 – 44</t>
  </si>
  <si>
    <t>ผู้ช่วยศาสตราจารย์วีระ โชติธรรมาภรณ์</t>
  </si>
  <si>
    <t>การออกแบบบรรจุภัณฑ์ของที่ระลึกประเภทกล้วยไม้ เพื่อยกระดับรายได้ชุมชน ตำบลคลองโยง อำเภอพุทธมณฑล จังหวัดนครปฐม</t>
  </si>
  <si>
    <t>วารสารวิชาการเทคโนโลยีอุตสาหกรรม : มหาวิทยาลัยราชภัฏสวนสุนันทา ปี 9 ฉบับ 2 หน้า 67-74</t>
  </si>
  <si>
    <t>อาจารย์ปฏิญญาณ์ แสงอรุณ
ดร.เศรษฐกาล โปร่งนุช</t>
  </si>
  <si>
    <t>การประยุกต์ใช้เทคโนโลยีเพื่อส่งเสริมกำรเรียนรู้สำหรับวิชาสถาปัตยกรรมคอมพิวเตอร์ด้วยระบบบนชิป</t>
  </si>
  <si>
    <t>การประชุมวิชาการ งานวิจัย และพัฒนาเชิงประยุกต์ ครั้งที่ 14 ECTI-CARD 2022 มหาวิทยาลัยราชภัฏเทพสตรี จังหวัดลพบุรี</t>
  </si>
  <si>
    <t>17-19 กุมภาพันธ์ 2565</t>
  </si>
  <si>
    <t>ดร.เศรษฐกาล โปร่งนุช
อาจารย์อภิรักษ์ ธิตินฤมิต
ผู้ช่วยศาสตราจารย์อพิณญา มุ่งอ้อมกลาง</t>
  </si>
  <si>
    <t>Effects of Crumb Rubber on Properties of HighCalcium Fly Ash Geopolymer Mortar</t>
  </si>
  <si>
    <t>INTERNATIONAL TRANSACTION JOURNAL
OF ENGINEERING MANAGEMENT &amp; APPLIED
SCIENCES &amp; TECHNOLOGIES vol.13 issue.2 หน้า 1-10</t>
  </si>
  <si>
    <t>รองศาสตราจารย์ ดร.นารีนาถ รักสุนทร</t>
  </si>
  <si>
    <t>Improving Landscape of the Song Klong Floating Market at Taling Chan Temple for the Upgrading of Tourism</t>
  </si>
  <si>
    <t>ดร.ธรรมรักษ์  ศรีมารุต
อาจารย์ ดร.วลีรักษ์ สิทธิสม
ผู้ช่วยศาสตราจารย์ ดร.ชนมภัทร โตระสะ</t>
  </si>
  <si>
    <t>Design and Implementation of Decisioning System
for Wifi Access Point Installation
using Genetic Algorithm</t>
  </si>
  <si>
    <t>International Electrical Engineering Congress 2022 จังหวัดขอนแก่น หน้า 1-4</t>
  </si>
  <si>
    <t>9-11 มีนาคม 2565</t>
  </si>
  <si>
    <t>ดร.เศรษฐกาล โปร่งนุช
อาจารย์อภิรักษ์ ธิตินฤมิต</t>
  </si>
  <si>
    <t>การประเมินความเสี่ยงด้านการยศาสตร์และสภาพแวดล้อมการทำงานกลุ่มอาชีพทำมะพร้าวขาวจังหวัดสมุทรสงคราม</t>
  </si>
  <si>
    <t>วารสารวิชาการเทคโนโลยีอุตสาหกรรม: มหาวิทยาลัยราชภัฏสวนสุนันทาปีที่ 9 ฉบับที่ 2 หน้า 44-57</t>
  </si>
  <si>
    <t>ผู้ช่วยศาสตราจารย์อรัญ ขวัญปาน</t>
  </si>
  <si>
    <t>การลดความสูญเปล่าของกระบวนการผลิตมะพร้าวขาวของโรงงานธานี จังหวัดสมุทรสงคราม
ด้วยหลักการ ECRS</t>
  </si>
  <si>
    <t>การประชุมวิชาการนำเสนอผลงานวิจัยระดับชาติและนานาชาติ ครั้งที่ 12 มหาวิทยาลัยราชภัฏสวนสุนันทา หน้า 51-62</t>
  </si>
  <si>
    <t>ปัจจัยที่ส่งผลต่อการคงอยู่ในองค์กรของบุคลากร บริษัท ไทยปาร์คเกอร์ไรซิ่ง จำกัด</t>
  </si>
  <si>
    <t>การประชุมวิชาการนำเสนอผลงานวิจัยระดับชาติและนานาชาติ ครั้งที่ 12 มหาวิทยาลัยราชภัฏสวนสุนันทา หน้า 129-139</t>
  </si>
  <si>
    <t>การปรับปรุงประสิทธิภาพในกระบวนการผลิตน้ำตาลมะพร้าวของโรงงานโอ้วเจริญพร</t>
  </si>
  <si>
    <t>ARTS AND CULTURE AS CREATIVE LEARNING OF STUDENTS THROUGH CULTURAL PRODUCT DESIGN</t>
  </si>
  <si>
    <t>Creativity studies  Volume 15 Issue 2 หน้า 364–375</t>
  </si>
  <si>
    <t>MAKING PAPER FROMWATER HYACINTH FOR PRODUCTS AND HOME DECORATIONS</t>
  </si>
  <si>
    <t>Journal of Positive School Psychology Volume 6, Issue 2 หน้า 5916-5921</t>
  </si>
  <si>
    <t>ดร.ไกรพ เจริญโสภา
ดร.วัฒน์ พลอยศรี</t>
  </si>
  <si>
    <t>การวิเคราะห์องค์ประกอบเชิงยืนยันของแบบประเมินความรู้ ความเข้าใจ เกี่ยวกับบุหรี่และแบบประเมินพฤติกรรมการช่วยเลิกบุหรี่ของอาสาสมัครสาธารณสุขประจำหมู่บ้าน</t>
  </si>
  <si>
    <t>วารสารสุขภาพกับการจัดการสุขภาพ ปีที่ 7 ฉบับที่ 2 หน้า 168-182</t>
  </si>
  <si>
    <t>อาจารย์ ธนะวัฒน์ รวมสุก
ดร.ลักษณ์วิรุฬม์ โชติศิริ</t>
  </si>
  <si>
    <t>วิทยาลัยพยาบาลและสุขภาพ</t>
  </si>
  <si>
    <t>ผลของโปรแกรมการออกกำลังกายไท่ชี่และแอโรบิกต่อความแข็งแรงของกล้ามเนื้อการทรงตัวและคุณภาพชีวิตในผู้สูงอาย</t>
  </si>
  <si>
    <t>วารสารพยาบาลตํารวจ ปีที่ 13 ฉบับ 2 หน้า 346-356</t>
  </si>
  <si>
    <t>ผู้ช่วยศาสตราจารย์ ดร.สุดประนอม สมันตเวคิน
ผู้ช่วยศาสตราจารย์ ดร.บุญศรี กิตติโชติพาณิชย
ผู้ช่วยศาสตราจารย์ อรนุช เชาว์ปรีชา</t>
  </si>
  <si>
    <t>ผลของโปรแกรมส่งเสริมความรอบรู้ทางสุขภาพและสมรรถนะแห่งตนต่อการช่วยเลิกบุหรี่ของอาสาสมัครสาธารณสุขประจำหมู่บ้าน จังหวัดสมุทรสงคราม</t>
  </si>
  <si>
    <t>Thai Journal of Public Health ปีที่ 51 ฉบับที่ 3 หน้า 214-222</t>
  </si>
  <si>
    <t>อาจารย์ ธนะวัฒน์ รวมสุก
ดร.อารยา ทิพย์วงศ์
ผู้ช่วยศาสตราจารย์ พิเศษ ดร.พรพรรณ วรสีหะ</t>
  </si>
  <si>
    <t>การเตรียมความพร้อมนักศึกษาพยาบาล สำหรับการฝึกปฏิบัติในคลินิกฝากครรภ์ ตามแนวคิด VARK</t>
  </si>
  <si>
    <t>วารสารวิทยาลัยพยาบาลพระจอมเกล้า จังหวัดเพชรบุรี ปีที่ 4 ฉบับที่ 3 หน้า 15-25</t>
  </si>
  <si>
    <t>กันยายน – ธันวาคม 2564</t>
  </si>
  <si>
    <t>อาจารย์กฤษณา  โชติชื่น</t>
  </si>
  <si>
    <t xml:space="preserve">ผลของโปรแกรมเตรียมความพร้อมการฝึกปฏิบัติวิชาการพยาบาลมารดาระยะตั้งครรภ์ โดยใช้สื่ออิเล็กทรอนิกส์ในสถานการณ์การระบาดของโรคโควิด-19 </t>
  </si>
  <si>
    <t>วารสารวิจัยการพยาบาลและสุขภาพ ปีที่ 22 ฉบับที่ 3 หน้า 60-70</t>
  </si>
  <si>
    <t>Knowledge of Combined Contraceptive Pills of Technical College
Students Thanyaburi District, Pathum Thani Province</t>
  </si>
  <si>
    <t>Turkish Journal of Physiotherapy and Rehabilitation vol.32 issue.3 หน้า 30255-30265</t>
  </si>
  <si>
    <t>อาจารย์ภคพร เที่ยวรอบ</t>
  </si>
  <si>
    <t>Laws and Ethics in End-of-Life Care: The Role and Challenges of Nursing</t>
  </si>
  <si>
    <t>Turkish Journal of Computer and Mathematics Education Vol.12 No.14(2021), 4608- 4613</t>
  </si>
  <si>
    <t>อาจารย์ ดร.อารยา ทิพย์วงศ์</t>
  </si>
  <si>
    <t>The Implications Of Advance Directives For End-Of-Life Care</t>
  </si>
  <si>
    <t>Turkish Journal of Physiotherapy and Rehabilitation volume 32 issue 3 หน้า 22459-22466</t>
  </si>
  <si>
    <t>อาจารย์นภพรพัชร มั่งถึก
อาจารย์อรทัย รุ่งวชิรา
ดร.กาญจนา เกียรติกานนท์</t>
  </si>
  <si>
    <t>Prevention of Rheumatic Heart Disease in Thailand: a Postmodern Philosophical
Perspective</t>
  </si>
  <si>
    <t>Philosophical Readings XIII. Vol.4 หน้า 2767-2770</t>
  </si>
  <si>
    <t>ดร.อารยา ทิพย์วงศ์</t>
  </si>
  <si>
    <t>การพัฒนาคุณภาพการดูแลผู้ป่วยแบบประคับประคองที่บ้าน
โดยบูรณาการใช้นวัตกรรมทางการพยาบาล: การศึกษานำร่อง</t>
  </si>
  <si>
    <t>วารสารวิจัยสุขภาพและการพยาบาล ปีที่ 37 ฉบับที่ 3 หน้า 170-180</t>
  </si>
  <si>
    <t>อาจารย์ ดร.นภพรพัชร มั่งถึก</t>
  </si>
  <si>
    <t>ผลของโปรแกรมการส่งเสริมสมรรถนะตนเองต่อความรู้และความมั่นใจการดูแลสุขภาพเพื่อป้องกันภาวะแทรกซ้อนโรคความดันโลหิตสูงและโรคเบาหวานในชมรมผู้สูงอายุวัดปุรณาวาส กรุงเทพมหานคร</t>
  </si>
  <si>
    <t>วารสารเกื้อการุณย์ ปีที่ 28 ฉบับที่ 2 หน้า 22-35</t>
  </si>
  <si>
    <t>ผู้ช่วยศาสตราจารย์ ดร.เปรมวดี คฤหเดช
อาจารย์กันยา นภาพงษ์</t>
  </si>
  <si>
    <t>พยาบาลกับการจัดการสภาพแวดล้อมปลอดบุหรี่ในชุมชน</t>
  </si>
  <si>
    <t>วารสารพยาบาล (Thai Journal of Nursing) ปีที่ 71 ฉบับที่ 1 หน้า 53-62</t>
  </si>
  <si>
    <t>อาจารย์ธนะวัฒน์ รวมสุก</t>
  </si>
  <si>
    <t>ประสิทธิผลของนวัตกรรมหมอนลูกยางบอลเพื่อสุขภาพป้องกันแผลกดทับ : การศึกษานำร่อง</t>
  </si>
  <si>
    <t>วารสารพยาบาลศาสตร์และสุขภาพ ปีที่ 45 ฉบับที่ 1 หน้า 61-74</t>
  </si>
  <si>
    <t>ผู้ช่วยศาสตราจารย์ ดร.มัณทนาวดี เมธาพัฒนะ</t>
  </si>
  <si>
    <t>Effectiveness of Using a Thermal Wound Dressing in the Mother after Childbirth</t>
  </si>
  <si>
    <t>The 2nd International Students conference on Academic Multidisciplinary Research 2022 (ISCAMR 2022) College of Hospitality Industry Management, Suan Sunandha Rajabhat University p.235-244</t>
  </si>
  <si>
    <t>อาจารย์รังสิมา พัสระ</t>
  </si>
  <si>
    <t>ปัจจัยที่มีความสัมพันธ์กับความรอบรู้ทางสุขภาพ ในการป้องกันโรคติดเชื้อไวรัสโคโรนา 2019 ของผู้สูงอายุ เขตกรุงเทพมหานคร</t>
  </si>
  <si>
    <t>วารสารพยาบาลสาธารณสุข (Journal of Public Health Nursing) ปีที่ 36 ฉบับที่ 1 หน้า 39-52</t>
  </si>
  <si>
    <t>มกราคม - เมษายน 2565</t>
  </si>
  <si>
    <t>ผลของโปรแกรมการส่งเสริมสมรรถนะตนเองต่อความรู้และความมั่นใจในพฤติกรรมการป้องกันการเกิดแผลที่เท้า ผู้สูงอายุเบาหวานในชมรม ผู้สูงอายุวัดปุรณาวาส กรุงเทพมหานคร</t>
  </si>
  <si>
    <t>วชิรเวชสารและวารสารเวชศาสตร์เขตเมือง ปีที่ 66 ฉบับที่ 2 หน้า 161-170</t>
  </si>
  <si>
    <t>ดร.กรรณิกา  เจิมเทียนชัย
รองศาสตราจารย์ ประไพวรรณ ด่านประดิษฐ์</t>
  </si>
  <si>
    <t>Life Cycle Analysis of Milkfish Fingerlings Production in Thailand</t>
  </si>
  <si>
    <t>International Journal of Environmental Science and Development, Vol. 12, No. 11, หน้า 332-338</t>
  </si>
  <si>
    <t>ผู้ช่วยศาสตราจารย์ ดร.ปริศนา เพียรจริง</t>
  </si>
  <si>
    <t>วิทยาลัยสหเวชศาสตร์</t>
  </si>
  <si>
    <t>I am afraid that others will feel
scared and disgusted with me. So, I
will keep it a secret until I die”: A
qualitative study among patients
with tuberculosis receiving DOTS
regimen in Thailand</t>
  </si>
  <si>
    <t>Belitung Nursing Journal
Volume vol.7 no.6, หน้า 516-521</t>
  </si>
  <si>
    <t>ดร.กันตพงษ์ ปราบสงบ</t>
  </si>
  <si>
    <t>Association between Health Literacy, Self-care Behavior, and Blood Sugar Level among Older Patients with Type 2 Diabetes in Rural Thai Communities</t>
  </si>
  <si>
    <t>Annals of Geriatric Medicine and Research, Volume 25, Issue 4, หน้า 318-323</t>
  </si>
  <si>
    <t>ปัจจัยที่มีผลต่อคุณภาพชีวิตของผู้สูงอายุในชมรมผู้สูงอายุ ตำบลบางนกแขวก อำเภอบางคนที จังหวัดสมุทรสงคราม</t>
  </si>
  <si>
    <t>วารสารวิจัยและพัฒนาระบบสุขภาพ
Vol. 14 No. 3 หน้า 298 - 309</t>
  </si>
  <si>
    <t>อาจารย์สุรีย์วรรณ สีลาดเลา
ผู้ช่วยศาสตราจารย์ ดร.พท.ป.วรรณวิมล เมฆวิมล กิ่งแก้ว
อาจารย์กนกพร สมพร
อาจารย์นิวัฒน์ ทรงศิลป์</t>
  </si>
  <si>
    <t xml:space="preserve">การประยุกต์ใช้ระบบสารสนเทศงานเวชระเบียน ผ่าน Google form ภายใต้วิถีชีวิตใหม่ กรณีศึกษา : แผนกการแพทย์แผนจีน โรงพยาบาลการแพทย์แผนไทยและการแพทย์บูรณาการ วิทยาลัยสหเวชศาสตร์ </t>
  </si>
  <si>
    <t>การประชุมสวนสุนันทาวิชาการระดับชาติ ครั้งที่ 10 การวิจัยเพื่อความยั่งยืน ภายใต้ชีวิตวิถีใหม่ หลังโควิด-19 มหาวิทยาลัยราชภัฏสวนสุนันทา เรื่อง “การท่องเที่ยวเพื่อความยั่งยืนภายใต้ชีวิตวิถีใหม่ หลังโควิด-19 Online Conference หน้า 642-653</t>
  </si>
  <si>
    <t>อาจารย์จิรวัฒน์ สุดสวาท
อาจารย์สุวรรณา หัดสาหมัด</t>
  </si>
  <si>
    <t>Development Of Spa Massage Oil From Momordica Cochinchinensis (Lour.)Spreng. Extract</t>
  </si>
  <si>
    <t>Turkish Journal of Physiotherapy and Rehabilitation volume 32 issue 3 หน้า 22386-22392</t>
  </si>
  <si>
    <t>ดร.นรินทร์ กากะทุม
อาจารย์ พท.ป.กิตติศักดิ์ แคล้ว จันทร์สุข</t>
  </si>
  <si>
    <t>ปัจจัยที่มีความสัมพันธ์กับคุณภาพการนอนหลับของนักศึกษามหาวิทยาลัยในจังหวัดสมุทรสงคราม</t>
  </si>
  <si>
    <t>วารสารสหเวชศาสตร์ มหาวิทยาลัยราชภัฏสวนสุนันทา 
Vol. 6 No. 1 หน้า 26 -38</t>
  </si>
  <si>
    <t>มกราคม-ธันวาคม 2564</t>
  </si>
  <si>
    <t>อาจารย์ชนกพร ปานจินดา
อาจารย์ปภาวี สุขดี</t>
  </si>
  <si>
    <t>การศึกษาตำรานวดจุดวัดราชสิทธาราม เขตบางกอกใหญ่ กรุงเทพมหานคร</t>
  </si>
  <si>
    <t>วารสารสหเวชศาสตร์ มหาวิทยาลัยราชภัฏสวนสุนันทา 
Vol. 6 No. 1 หน้า 51 - 62</t>
  </si>
  <si>
    <t>ผู้ช่วยศาสตราจารย์ ดร.พท.ป.ศุภลักษณ์ ฟักคำ</t>
  </si>
  <si>
    <t>การใช้สเตียรอยด์ฮอร์โมนในการเกษตรการตกค้างในอาหาร และสิ่งแวดล้อม</t>
  </si>
  <si>
    <t>วารสารสหเวชศาสตร์ มหาวิทยาลัยราชภัฏสวนสุนันทา 
Vol. 6 No. 1 หน้า 90 - 110</t>
  </si>
  <si>
    <t>ผู้ช่วยศาสตราจารย์ ดร.ปริศนา  เพียรจริง</t>
  </si>
  <si>
    <t>Landmark Data to Distinguish and Identify Morphologically Close Tabanus spp. (Diptera: Tabanidae)</t>
  </si>
  <si>
    <t>Scopus-SJR Q1</t>
  </si>
  <si>
    <t>วารสาร Insects ISSN: 2075-4450  Volume 12 : 2021
หน้า 1 - 13</t>
  </si>
  <si>
    <t>28 ตุลาคม 2564</t>
  </si>
  <si>
    <t>ผู้ช่วยศาสตราจารย์ ดร.ธนวัฒน์ ชัยพงศ์พัชรา</t>
  </si>
  <si>
    <t>Healthcare Workers’ Burdens During the
COVID-19 Pandemic: A Qualitative Systematic
Review</t>
  </si>
  <si>
    <t>Journal of Multidisciplinary Healthcare, 
ISSN: 1178-2390  Volume 14 : 2021
หน้า 3015 - 3025</t>
  </si>
  <si>
    <t>27 ตุลาคม 2564</t>
  </si>
  <si>
    <t>อาจารย์ ดร.กันตพงษ์ ปราบสงบ</t>
  </si>
  <si>
    <t>LESSONS LEARNED AND THE POTENTIAL OF THAI
VHVS ON THE EFFECTIVENESS OF COVID-19
CONTROL: A CROSS-SECTIONAL STUDY</t>
  </si>
  <si>
    <t>Journal of Management Information and Decision Science issue 1 2022 หน้า 1-12</t>
  </si>
  <si>
    <t>ผู้ช่วยศาสตราจารย์ ดร.พท.ป.วรรณวิมล เมฆวิมล กิ่งแก้ว</t>
  </si>
  <si>
    <t>ปัญหาและอุปสรรคต่อการใช้บริการการแพทย์ฉุกเฉินของพระสงฆ์ในจังหวัดภาคเหนือของประเทศไทย</t>
  </si>
  <si>
    <t>วารสาร มฉก. วิชาการ ปีที่ 25, ฉบับที่ 2 หน้า 247-257</t>
  </si>
  <si>
    <t>อาจารย์นิวัฒน์ ทรงศิลป์</t>
  </si>
  <si>
    <t>Factors associated with positive young development in school
students: A scoping review</t>
  </si>
  <si>
    <t>Journal of Positive Psychology &amp; Wellbeing Vol. 5, No. 4, หน้า 1190 – 1198</t>
  </si>
  <si>
    <t>อาจารย์จตุพร อุ่นประเสริฐสุข</t>
  </si>
  <si>
    <t>ปัจจัยที่มีผลต่อความเครียดของผู้สูงอายุ ตำบลบางแก้ว อำเภอเมือง จังหวัดสมุทรสงคราม</t>
  </si>
  <si>
    <t xml:space="preserve">การประชุมวิชาการระดับชาติ "โครงการวันวิชาการคณะพลศึกษา : นวัตกรรมสุขภาพและกีฬา ครั้งที่ 4" ในรูปแบบออนไลน์ คณะพลศึกษา มหาวิทยาลัยศรีนครินทรวิโรฒ </t>
  </si>
  <si>
    <t>อาจารย์สุรีย์วรรณ สีลาดเลา</t>
  </si>
  <si>
    <t>ปัจจัยที่ส่งผลต่อพฤติกรรมการดูแลสุขภาพของประชาชนในตำบลกระดังงา อำเภอบางคนที จังหวัดสมุทรสงคราม</t>
  </si>
  <si>
    <t>อาจารย์สุณัฐชา เชาว์ไว
อาจารย์ศศิเพ็ญ ครุธชั่งทอง</t>
  </si>
  <si>
    <t>ปัจจัยที่มีความสัมพันธ์กับพฤติกรรมการบริโภคอาหารของผู้สูงอายุที่มีภาวะความดันโลหิตสูง ตำบลลาดใหญ่ อำเภอเมือง จังหวัดสมุทรสงคราม</t>
  </si>
  <si>
    <t>Cryptic Plasmodium inui and Plasmodium fieldi Infections Among Symptomatic Malaria Patients in Thailand</t>
  </si>
  <si>
    <t>Clinical Infectious Diseases ฉบับ ธันวาคม 2564 online</t>
  </si>
  <si>
    <t>ดร.นภาพร กวมทรัพย์</t>
  </si>
  <si>
    <t>Chemoenzymatic and Protecting-Group-Free Synthesis of 1,4-Substituted 1,2,3-Triazole-α‑D‑glucosides with Potent Inhibitory Activity toward Lysosomal α‑Glucosidase</t>
  </si>
  <si>
    <t>American Chemical Society omega vol.6 issue 39 หน้า 25710-25719</t>
  </si>
  <si>
    <t>ดร.สุวดี โชคชัยสิริ</t>
  </si>
  <si>
    <t>Species Discrimination of Three Odontomachus (Formicidae:
Ponerinae) Species in Thailand Using Outline Morphometrics</t>
  </si>
  <si>
    <t>Insects, Volume 13, Issue 3 หน้า 1-12</t>
  </si>
  <si>
    <t>Effect of germination on antioxidant capacity, melatonin, and phenolic
content of Mung Bean sprouts</t>
  </si>
  <si>
    <t>โครงการประชุมวิชาการและนำเสนอผลงานทางวิชาการ คณะเภสัชศาสตร์ 3 สถาบัน ครั้งที่ 13 คณะเภสัชศาสตร์ มหาวิทยาลัยขอนแก่น</t>
  </si>
  <si>
    <t>ดร.ชวลิต  โยงรัมย์</t>
  </si>
  <si>
    <t>ประสิทธิผลของการนวดด้วยน้ำมันลูกประคบและน้ำมันไพลต่ออาการปวดกล้ามเนื้อ คอ บ่า ไหล่ สำหรับผู้มาใช้บริการในคลินิกแพทย์แผนไทยสุโขทัยธรรมธิราช</t>
  </si>
  <si>
    <t>การประชุมเสนอผลงานวิจัยระดับชาติ มหาวิทยาลัยสุโขทัยธรรมาธิราช ครั้งที่ 11 หน้า 1067-1079</t>
  </si>
  <si>
    <t>รองศาสตราจารย์ พญ.ดวงพร นะคาพันธุ์ชัย
ผู้ช่วยศาสตราจารย์ ดร.พท.ป.ศุภะลักษณ์ ฟักคำ</t>
  </si>
  <si>
    <t>ประสิทธิผลของการเผายาสมุนไพรเพื่อลดอาการปวดเข่าในผู้ป่วยข้อเข่าเสื่อมแบบปฐมภูมิ</t>
  </si>
  <si>
    <t>การประชุมเสนอผลงานวิจัยระดับชาติ มหาวิทยาลัยสุโขทัยธรรมาธิราช ครั้งที่ 11 หน้า 1096-1108</t>
  </si>
  <si>
    <t>ประสิทธิผลของไฮโดรเจลผสมสารสกัดผักเสี้ยนผีในการลดภาวะสิวอักเสบ</t>
  </si>
  <si>
    <t>วารสารวิจัยและพัฒนาระบบสุขภาพ ปีที่ 14 ฉบับที่ 3 หน้า 111-124</t>
  </si>
  <si>
    <t>รองศาสตราจารย์ พญ.ดวงพร นะคาพันธุ์ชัย</t>
  </si>
  <si>
    <t>การประชุมวิชาการระดับชาติ "โครงการวันวิชาการคณะพลศึกษา : นวัตกรรมสุขภาพและกีฬา ครั้งที่ 4" ในรูปแบบออนไลน์ คณะพลศึกษา มหาวิทยาลัยศรีนครินทรวิโรฒ หน้า 310-319</t>
  </si>
  <si>
    <t>การประชุมวิชาการระดับชาติ "โครงการวันวิชาการคณะพลศึกษา : นวัตกรรมสุขภาพและกีฬา ครั้งที่ 4" ในรูปแบบออนไลน์ คณะพลศึกษา มหาวิทยาลัยศรีนครินทรวิโรฒ หน้า 439-446</t>
  </si>
  <si>
    <t>Smoking among working-age people a case study of community in thailand</t>
  </si>
  <si>
    <t>Journal of Positive School Psychology vol.6 no.2 หน้า2933-2944</t>
  </si>
  <si>
    <t>ดร.ทิพย์วารินทร์ เบ็ญจนิรัตน์
อาจารย์จตุพร อุ่นประเสริฐสุข
ดร.พรรณี โรจนเบญจกุล</t>
  </si>
  <si>
    <t>The environment of educational institute and learning happiness of student A croos-sectional survey Rajabhat university Thailand</t>
  </si>
  <si>
    <t>Journal of Positive School Psychology vol.6 no.2 หน้า2933-2945</t>
  </si>
  <si>
    <t>อาจารย์จตุพร อุ่นประเสริฐสุข
ดร.ทิพย์วารินทร์ เบ็ญจนิรัตน์
ดร.พรรณี โรจนเบญจกุล
ร.อ.นายแพทย์พงษ์ศักดิ์ เจริญงามเสมอ</t>
  </si>
  <si>
    <t>ศึกษารูปแบบการรักษาโรคลมปะกังด้วยศาสตร์การแพทย์แผนไทย</t>
  </si>
  <si>
    <t>ผู้ช่วยศาสตราจารย์ ดร.พท.ป.ศุภะลักษณ์ ฟักคำ</t>
  </si>
  <si>
    <t>Wing Phenotypic Variation among Stomoxys calcitrans
(Diptera: Muscidae) Populations in Thailand</t>
  </si>
  <si>
    <t>insects vol.13 issue.5 หน้า 1-15</t>
  </si>
  <si>
    <t>ศึกษาแนวทางพัฒนาครูนวดต้นแบบ ตำรับวัดโพธิ์ หลังยุคโควิด-19</t>
  </si>
  <si>
    <t>วารสารสุขภาพกับการจัดการสุขภาพ Vol. 7 No. 2 หน้า 154-167</t>
  </si>
  <si>
    <t>รองศาสตราจารย์ ดร.พวงทิพย์ ชัยพิบาลสฤษดิ์
ผู้ช่วยศาสตราจารย์ ดร.อุไรวรรณ อมรนิมิตร</t>
  </si>
  <si>
    <t>Species Discrimination of Three Odontomachus (Formicidae: Ponerinae) Species in Thailand Using Outline Morphometrics</t>
  </si>
  <si>
    <t>Insects Volume 13, Issue 3 หน้า 1-12</t>
  </si>
  <si>
    <t>Marginaols G–M, anti-inflammatory isopimarane diterpenoids, from the rhizomes of Kaempferia marginata</t>
  </si>
  <si>
    <t>Phytochemistry vollume 200 หน้า 1-8</t>
  </si>
  <si>
    <t>A novel use of a geometric morphometric technique to distinguish human
parasite eggs of twelve different species</t>
  </si>
  <si>
    <t>Experimental Parasitology vol.238 หน้า 1-8</t>
  </si>
  <si>
    <t>โครงการการท่องเที่ยวเชิงอาหารผ่านอัตลักษณ์รัตนโกสินทร์</t>
  </si>
  <si>
    <t>หน่วยบริหารและจัดการทุนด้านการเพิ่มความสามารถในการแข่งขันของประเทศ (บพข.)</t>
  </si>
  <si>
    <t>8 พฤศจิกายน 2564</t>
  </si>
  <si>
    <t>ดร.ชนกพร ไผทสิทธิกุล
ผู้ช่วยศาสตราจารย์ ดร.สมบูรณ์ เวสน์</t>
  </si>
  <si>
    <t>วิทยาลัยสถาปัตยกรรมศาสตร์</t>
  </si>
  <si>
    <t>Bangkok Cosmology 1</t>
  </si>
  <si>
    <t>A Global Online Exhibition of Art Blessing 8</t>
  </si>
  <si>
    <t>25 ตุลาคม - 15 พฤศจิกายน 2564</t>
  </si>
  <si>
    <t>อาจารย์พิพัฒน์ ศักดิ์ศิริเกษมกุล</t>
  </si>
  <si>
    <t xml:space="preserve">สุคนธบำบัด และแนวทางการออกแบบสภาพแวดล้อมเพื่อส่งเสริมสุขภาพ
</t>
  </si>
  <si>
    <r>
      <t>การประชุมวิชาการระดับชาติ ครั้งที่ 4 THE 4</t>
    </r>
    <r>
      <rPr>
        <vertAlign val="superscript"/>
        <sz val="16"/>
        <color theme="1"/>
        <rFont val="TH SarabunPSK"/>
        <family val="2"/>
      </rPr>
      <t>th</t>
    </r>
    <r>
      <rPr>
        <sz val="16"/>
        <color theme="1"/>
        <rFont val="TH SarabunPSK"/>
        <family val="2"/>
      </rPr>
      <t xml:space="preserve"> NATIONAL FIT CONFERENCE </t>
    </r>
  </si>
  <si>
    <t>27 พฤษภาคม 2565</t>
  </si>
  <si>
    <t>อาจารย์ภาวิณ สุทธินนท์</t>
  </si>
  <si>
    <t>แนวคิดการออกแบบพื้นที่และองค์ประกอบทางสถาปัตยกรรมประเภทโรงแรมสำหรับคนรักสัตว์</t>
  </si>
  <si>
    <t>ผู้ช่วยศาสตราจารย์ ฐิติรัตน์  หมื่นอนันต์</t>
  </si>
  <si>
    <t>สาน ศิลป์ เสียง ดุริยางคศาสตร์  แนวคิดและสภาพแวดล้อมของพื้นที่การศึกษาดุริยางคศาสตร์</t>
  </si>
  <si>
    <t>อาจารย์สุริยันต์  จันทร์สว่าง</t>
  </si>
  <si>
    <t xml:space="preserve">พื้นที่สร้างสรรค์และนวัตกรรมสำหรับคราฟต์เบียร์ไทย
</t>
  </si>
  <si>
    <t>อาจารย์ ดร.ชนกพร ไผทสิทธิกุล</t>
  </si>
  <si>
    <t xml:space="preserve">โครงสร้างและการออกแบบพิพิธภัณฑ์การบินอากาศยานและอวกาศยาน
</t>
  </si>
  <si>
    <t xml:space="preserve">ผู้ช่วยศาสตราจารย์ ดร.สมบูรณ์ เวสน์ </t>
  </si>
  <si>
    <t>14 ปีของการศึกษารัฐประศาสนศาสตร์ในอีสาน ว่าด้วยนโยบายสาธารณะ</t>
  </si>
  <si>
    <t>วารสารการวิจัยการบริหารการพัฒนา ปี 12 ฉบับ 1 หน้า 108-137</t>
  </si>
  <si>
    <t>อาจารย์ศุภกานต์ โสภาพร
ดร.ณัฏฐชัย เอกนราจินดาวัฒน์
อาจารย์ธีรารัตน์ อำนาจเจริญ 
ดร.วลีรัตน์ แสงไชย</t>
  </si>
  <si>
    <t>ศูนย์การศึกษาจังหวัดอุดรธานี</t>
  </si>
  <si>
    <t>Study on the suitability and feasibility of
establishing a storage and distribution center in
Tak Province to support the Tak special
economic development zone</t>
  </si>
  <si>
    <t>International Journal of Health Sciences Vol 6 No. S4 หน้า 108–120</t>
  </si>
  <si>
    <t>ดร.ณัฏฐชัย เอกนราจินดาวัฒน์
ผู้ช่วยศาสตราจารย์ ดร.ณัฐณภรณ์ เอกนราจินดาวัฒน์*
ดร.ดำเกิง อัศวสุนทรางกูร</t>
  </si>
  <si>
    <t>ศูนย์การศึกษาจังหวัดอุดรธานี
บัณฑิตวิทยาลัย (กลุ่มมนุษยศาสตร์ฯ)*</t>
  </si>
  <si>
    <t>ความพึงพอใจและปัจจัยที่มีผลต่อการตัดสินใจซื้อเกลือสินเธาว์ของกลุ่มวิสาหกิจชุมชน อำเภอบ้านดุง</t>
  </si>
  <si>
    <t>วารสารมนุษยศาสตร์และสังคมศาสตร์ มหาวิทยาลัยเอเชียอาคเนย์ vol.5 issue.2 sน้า 353-362</t>
  </si>
  <si>
    <t>กรกฎาคม – ธันวาคม 2564</t>
  </si>
  <si>
    <t>อาจารย์ดารณี ดวงพรม
อาจารย์ชลิดา ศรีสุนทร
อาจารย์อรรณพ ต.ศรีวงษ์</t>
  </si>
  <si>
    <r>
      <t xml:space="preserve">ศูนย์การศึกษาจังหวัดอุดรธานี 
</t>
    </r>
    <r>
      <rPr>
        <sz val="16"/>
        <color rgb="FFFF0000"/>
        <rFont val="TH SarabunPSK"/>
        <family val="2"/>
      </rPr>
      <t>(วิทยาลัยนวัตกรรมและการจัดการ)</t>
    </r>
  </si>
  <si>
    <t xml:space="preserve">การพัฒนาการตลาดของผลิตภัณฑ์ กลุ่มวิสาหกิจชุมชน จังหวัดอุดรธานี </t>
  </si>
  <si>
    <t>วารสารสมาคมนักวิจัย ปที่ 27ฉบับที่ 1 หน้า 52-67</t>
  </si>
  <si>
    <t>อาจารย์ภิรายุ แสนบุดดา 
อาจารย์อมรรัตน์ หมื่นจิตรน้อย 
อาจารย์ศรายุทธ ขวัญเมือง</t>
  </si>
  <si>
    <r>
      <t xml:space="preserve">ศูนย์การศึกษาจังหวัดอุดรธานี
</t>
    </r>
    <r>
      <rPr>
        <sz val="16"/>
        <color rgb="FFFF0000"/>
        <rFont val="TH SarabunPSK"/>
        <family val="2"/>
      </rPr>
      <t>(วิทยาลัยโลจิสติกส์และซัพพลายเชน)</t>
    </r>
  </si>
  <si>
    <t>การเพิ่มประสิทธิภาพกระบวนการผลิต กลุมวิสาหกิจชุมชน จังหวัดอุดรธานี</t>
  </si>
  <si>
    <t>วารสารสมาคมนักวิจัย ปที่ 27ฉบับที่ 1 หน้า 84-97</t>
  </si>
  <si>
    <t>อาจารย์สุรพงศ อินทรภักดิ์</t>
  </si>
  <si>
    <t>แนวทางการพัฒนาช่องทางการจัดจำหน่ายผลิตภัณฑ์จากเกลือสินเธาว์ผ่านเครือข่ายสังคม ออนไลน์เฟชบุ๊กของกลุ่มวิสาหกิจชุมชนอำเภอบ้านดุง จังหวัดอุดรธานี</t>
  </si>
  <si>
    <t>วารสารมนุษย์ศาสตร์และสังคมศาสตร์ มหาวิทยาลัยเอเชียอาคเนย์ ปีที่ 5 ฉบับที่ 2 หน้า 363-375</t>
  </si>
  <si>
    <t>กรกฏาคม-ธันวาคม 2564</t>
  </si>
  <si>
    <t>อาจารย์ชลิดา ศรีสุนทร
อาจารย์ดารณี ดวงพรม
อาจารย์อรรณพ ต.ศรีวงษ์</t>
  </si>
  <si>
    <t>การบริหารงานตามยุทธศาสตร์การพัฒนาเทศบาลเมืองหนองบัวลำภู :การประเมินจากประชาชนผู้รับบริการ Management in accordance with Nong Bua Lamphu Municipal Development Strategy : Assessment from the service recipients.</t>
  </si>
  <si>
    <t>การประชุมวิชาการระดับชาติ “การจัดการเทคโนโลยีและนวัตกรรม” ครั้งที่ 8 The 8th National Conference on Technology and Innovation Management</t>
  </si>
  <si>
    <t>อาจารย์วลีรัตน์ แสงไชย                   
อาจารย์สุพัฒน์ สมสุข</t>
  </si>
  <si>
    <t>การศึกษารัฐประศาสนศาสตร์ในภาคตะวันออกเฉียงเหนือ: พ.ศ 2547 - 2560 ว่าด้วยประเด็นการท่องเที่ยว</t>
  </si>
  <si>
    <t xml:space="preserve">อาจารย์ศุภกานต์ โสภาพร
</t>
  </si>
  <si>
    <t xml:space="preserve">6 บทความวิจัยหรือบทความวิชาการที่ตีพิมพ์ในวารสารวิชาการระดับนานาชาติ ตามประกาศ ก.พ.อาจารย์ </t>
  </si>
  <si>
    <t>8 ผลงานวิชาการรับใช้สังคมที่ได้รับการประเมินผ่านเกณฑ์การขอตำแหน่งทางวิชาการแล้ว</t>
  </si>
  <si>
    <t>10 ผลงานค้นพบพันธุ์พืช พันธุ์สัตว์ ที่ค้นพบใหม่และได้รับการจดทะเบียน</t>
  </si>
  <si>
    <t>11 ตำราหรือหนังสือ</t>
  </si>
  <si>
    <t>12 งานสร้างสรรค์ที่มีการเผยแพร่สู่สาธารณะในลักษณะใดลักษณะหนึ่ง หรือผ่านสื่อ</t>
  </si>
  <si>
    <t>13 งานสร้างสรรค์ที่ได้รับการเผยแพร่ในระดับสถาบัน</t>
  </si>
  <si>
    <t>15 งานสร้างสรรค์ที่ได้รับการเผยแพร่ในระดับความร่วมมือระหว่างประเทศ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</si>
</sst>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0.0"/>
    <numFmt numFmtId="188" formatCode="&quot;≥&quot;\ 0.00"/>
    <numFmt numFmtId="189" formatCode="0.0000"/>
    <numFmt numFmtId="190" formatCode="[$-F800]dddd\,\ mmmm\ dd\,\ yyyy"/>
    <numFmt numFmtId="191" formatCode="[$-101041E]d\ mmmm\ yyyy;@"/>
  </numFmts>
  <fonts count="30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20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sz val="15"/>
      <color rgb="FFFF0000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8"/>
      <color theme="1"/>
      <name val="Wingdings"/>
      <charset val="2"/>
    </font>
    <font>
      <sz val="11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vertAlign val="superscript"/>
      <sz val="16"/>
      <color theme="1"/>
      <name val="TH SarabunPSK"/>
      <family val="2"/>
    </font>
  </fonts>
  <fills count="2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8" fillId="0" borderId="0"/>
    <xf numFmtId="0" fontId="27" fillId="0" borderId="0"/>
    <xf numFmtId="0" fontId="8" fillId="0" borderId="0"/>
    <xf numFmtId="0" fontId="28" fillId="0" borderId="0"/>
  </cellStyleXfs>
  <cellXfs count="295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10" xfId="1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9" fillId="6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87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4" xfId="1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7" borderId="15" xfId="0" applyFont="1" applyFill="1" applyBorder="1" applyAlignment="1" applyProtection="1">
      <alignment vertical="top" wrapText="1"/>
      <protection locked="0"/>
    </xf>
    <xf numFmtId="0" fontId="6" fillId="7" borderId="0" xfId="0" applyFont="1" applyFill="1" applyBorder="1" applyAlignment="1" applyProtection="1">
      <alignment vertical="top" wrapText="1"/>
      <protection locked="0"/>
    </xf>
    <xf numFmtId="0" fontId="6" fillId="7" borderId="16" xfId="0" applyFont="1" applyFill="1" applyBorder="1" applyAlignment="1" applyProtection="1">
      <alignment vertical="top" wrapText="1"/>
      <protection locked="0"/>
    </xf>
    <xf numFmtId="188" fontId="10" fillId="7" borderId="17" xfId="0" applyNumberFormat="1" applyFont="1" applyFill="1" applyBorder="1" applyAlignment="1" applyProtection="1">
      <alignment horizontal="center" vertical="top" wrapText="1"/>
      <protection locked="0"/>
    </xf>
    <xf numFmtId="0" fontId="6" fillId="7" borderId="11" xfId="0" applyFont="1" applyFill="1" applyBorder="1" applyAlignment="1" applyProtection="1">
      <alignment horizontal="center" vertical="center" wrapText="1"/>
      <protection locked="0"/>
    </xf>
    <xf numFmtId="2" fontId="6" fillId="7" borderId="8" xfId="0" applyNumberFormat="1" applyFont="1" applyFill="1" applyBorder="1" applyAlignment="1" applyProtection="1">
      <alignment horizontal="center" vertical="top" wrapText="1"/>
      <protection locked="0"/>
    </xf>
    <xf numFmtId="0" fontId="9" fillId="7" borderId="14" xfId="1" applyFont="1" applyFill="1" applyBorder="1" applyAlignment="1" applyProtection="1">
      <alignment horizontal="center" vertical="center" wrapText="1"/>
      <protection locked="0"/>
    </xf>
    <xf numFmtId="2" fontId="3" fillId="7" borderId="8" xfId="0" applyNumberFormat="1" applyFont="1" applyFill="1" applyBorder="1" applyAlignment="1" applyProtection="1">
      <alignment horizontal="center" vertical="top" wrapText="1"/>
      <protection hidden="1"/>
    </xf>
    <xf numFmtId="189" fontId="3" fillId="7" borderId="8" xfId="0" applyNumberFormat="1" applyFont="1" applyFill="1" applyBorder="1" applyAlignment="1" applyProtection="1">
      <alignment horizontal="center" vertical="top" wrapText="1"/>
      <protection hidden="1"/>
    </xf>
    <xf numFmtId="0" fontId="11" fillId="7" borderId="8" xfId="0" applyFont="1" applyFill="1" applyBorder="1" applyAlignment="1" applyProtection="1">
      <alignment horizontal="center" vertical="top" wrapText="1"/>
      <protection hidden="1"/>
    </xf>
    <xf numFmtId="0" fontId="3" fillId="7" borderId="8" xfId="0" applyFont="1" applyFill="1" applyBorder="1" applyAlignment="1" applyProtection="1">
      <alignment horizontal="center" vertical="top" wrapText="1"/>
      <protection hidden="1"/>
    </xf>
    <xf numFmtId="0" fontId="11" fillId="4" borderId="0" xfId="0" applyFont="1" applyFill="1" applyAlignment="1" applyProtection="1">
      <alignment horizontal="left" vertical="top"/>
      <protection locked="0"/>
    </xf>
    <xf numFmtId="0" fontId="3" fillId="4" borderId="0" xfId="0" applyFont="1" applyFill="1" applyAlignment="1" applyProtection="1">
      <alignment horizontal="left" vertical="top"/>
    </xf>
    <xf numFmtId="2" fontId="3" fillId="4" borderId="0" xfId="0" applyNumberFormat="1" applyFont="1" applyFill="1" applyAlignment="1" applyProtection="1">
      <alignment horizontal="left" vertical="top"/>
    </xf>
    <xf numFmtId="0" fontId="6" fillId="0" borderId="18" xfId="0" applyFont="1" applyBorder="1" applyAlignment="1">
      <alignment horizontal="center" vertical="center"/>
    </xf>
    <xf numFmtId="0" fontId="3" fillId="4" borderId="11" xfId="0" applyFont="1" applyFill="1" applyBorder="1" applyAlignment="1" applyProtection="1">
      <alignment horizontal="left" vertical="top" wrapText="1" indent="1"/>
      <protection locked="0"/>
    </xf>
    <xf numFmtId="0" fontId="3" fillId="4" borderId="12" xfId="0" applyFont="1" applyFill="1" applyBorder="1" applyAlignment="1" applyProtection="1">
      <alignment horizontal="left" vertical="top" wrapText="1" indent="1"/>
      <protection locked="0"/>
    </xf>
    <xf numFmtId="188" fontId="10" fillId="0" borderId="17" xfId="0" applyNumberFormat="1" applyFont="1" applyFill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6" fillId="7" borderId="8" xfId="0" applyFont="1" applyFill="1" applyBorder="1" applyAlignment="1" applyProtection="1">
      <alignment horizontal="center" vertical="top" wrapText="1"/>
      <protection locked="0"/>
    </xf>
    <xf numFmtId="2" fontId="6" fillId="4" borderId="8" xfId="0" applyNumberFormat="1" applyFont="1" applyFill="1" applyBorder="1" applyAlignment="1" applyProtection="1">
      <alignment horizontal="center" vertical="top" wrapText="1"/>
      <protection locked="0"/>
    </xf>
    <xf numFmtId="0" fontId="12" fillId="0" borderId="8" xfId="1" applyFont="1" applyBorder="1" applyAlignment="1" applyProtection="1">
      <alignment horizontal="center" vertical="top" wrapText="1"/>
      <protection locked="0"/>
    </xf>
    <xf numFmtId="2" fontId="3" fillId="4" borderId="8" xfId="0" applyNumberFormat="1" applyFont="1" applyFill="1" applyBorder="1" applyAlignment="1" applyProtection="1">
      <alignment horizontal="center" vertical="top" wrapText="1"/>
      <protection hidden="1"/>
    </xf>
    <xf numFmtId="189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0" fontId="3" fillId="0" borderId="8" xfId="0" applyFont="1" applyBorder="1" applyAlignment="1" applyProtection="1">
      <alignment horizontal="center" vertical="top" wrapText="1"/>
      <protection hidden="1"/>
    </xf>
    <xf numFmtId="0" fontId="3" fillId="0" borderId="11" xfId="0" applyFont="1" applyBorder="1" applyAlignment="1" applyProtection="1">
      <alignment horizontal="left" vertical="top" wrapText="1"/>
      <protection hidden="1"/>
    </xf>
    <xf numFmtId="0" fontId="13" fillId="8" borderId="8" xfId="0" applyFont="1" applyFill="1" applyBorder="1" applyAlignment="1" applyProtection="1">
      <alignment horizontal="center" vertical="center" wrapText="1"/>
    </xf>
    <xf numFmtId="2" fontId="10" fillId="0" borderId="8" xfId="0" applyNumberFormat="1" applyFont="1" applyBorder="1" applyAlignment="1" applyProtection="1">
      <alignment horizontal="center" vertical="center" wrapText="1"/>
    </xf>
    <xf numFmtId="0" fontId="12" fillId="4" borderId="11" xfId="0" applyFont="1" applyFill="1" applyBorder="1" applyAlignment="1" applyProtection="1">
      <alignment horizontal="left" vertical="top" wrapText="1" indent="1"/>
      <protection locked="0"/>
    </xf>
    <xf numFmtId="0" fontId="12" fillId="4" borderId="12" xfId="0" applyFont="1" applyFill="1" applyBorder="1" applyAlignment="1" applyProtection="1">
      <alignment horizontal="left" vertical="top" wrapText="1" inden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12" fillId="0" borderId="17" xfId="1" applyFont="1" applyBorder="1" applyAlignment="1" applyProtection="1">
      <alignment horizontal="center" vertical="top" wrapText="1"/>
      <protection locked="0"/>
    </xf>
    <xf numFmtId="2" fontId="3" fillId="0" borderId="8" xfId="0" applyNumberFormat="1" applyFont="1" applyBorder="1" applyAlignment="1" applyProtection="1">
      <alignment horizontal="center" vertical="top" wrapText="1"/>
      <protection hidden="1"/>
    </xf>
    <xf numFmtId="0" fontId="6" fillId="0" borderId="19" xfId="0" applyFont="1" applyBorder="1" applyAlignment="1">
      <alignment horizontal="center" vertical="center"/>
    </xf>
    <xf numFmtId="0" fontId="9" fillId="0" borderId="8" xfId="0" applyFont="1" applyFill="1" applyBorder="1" applyAlignment="1" applyProtection="1">
      <alignment horizontal="center" vertical="top" wrapText="1"/>
      <protection locked="0"/>
    </xf>
    <xf numFmtId="0" fontId="9" fillId="7" borderId="8" xfId="0" applyFont="1" applyFill="1" applyBorder="1" applyAlignment="1" applyProtection="1">
      <alignment horizontal="center" vertical="top" wrapText="1"/>
      <protection locked="0"/>
    </xf>
    <xf numFmtId="2" fontId="9" fillId="4" borderId="8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" xfId="1" applyFont="1" applyBorder="1" applyAlignment="1" applyProtection="1">
      <alignment horizontal="center" vertical="top" wrapText="1"/>
      <protection locked="0"/>
    </xf>
    <xf numFmtId="0" fontId="3" fillId="4" borderId="16" xfId="0" applyFont="1" applyFill="1" applyBorder="1" applyAlignment="1" applyProtection="1">
      <alignment horizontal="left" vertical="top"/>
      <protection locked="0"/>
    </xf>
    <xf numFmtId="0" fontId="14" fillId="4" borderId="11" xfId="0" applyFont="1" applyFill="1" applyBorder="1" applyAlignment="1" applyProtection="1">
      <alignment horizontal="left" vertical="top" wrapText="1" indent="2"/>
      <protection locked="0"/>
    </xf>
    <xf numFmtId="0" fontId="14" fillId="4" borderId="12" xfId="0" applyFont="1" applyFill="1" applyBorder="1" applyAlignment="1" applyProtection="1">
      <alignment horizontal="left" vertical="top" wrapText="1" indent="2"/>
      <protection locked="0"/>
    </xf>
    <xf numFmtId="188" fontId="10" fillId="9" borderId="1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8" xfId="0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 applyProtection="1">
      <alignment horizontal="center" vertical="top" wrapText="1"/>
      <protection locked="0"/>
    </xf>
    <xf numFmtId="0" fontId="9" fillId="0" borderId="1" xfId="1" applyFont="1" applyFill="1" applyBorder="1" applyAlignment="1" applyProtection="1">
      <alignment horizontal="center"/>
      <protection locked="0"/>
    </xf>
    <xf numFmtId="2" fontId="3" fillId="9" borderId="8" xfId="0" applyNumberFormat="1" applyFont="1" applyFill="1" applyBorder="1" applyAlignment="1" applyProtection="1">
      <alignment horizontal="center" vertical="top" wrapText="1"/>
      <protection hidden="1"/>
    </xf>
    <xf numFmtId="189" fontId="3" fillId="9" borderId="8" xfId="0" applyNumberFormat="1" applyFont="1" applyFill="1" applyBorder="1" applyAlignment="1" applyProtection="1">
      <alignment horizontal="center" vertical="top" wrapText="1"/>
      <protection hidden="1"/>
    </xf>
    <xf numFmtId="0" fontId="11" fillId="9" borderId="8" xfId="0" applyFont="1" applyFill="1" applyBorder="1" applyAlignment="1" applyProtection="1">
      <alignment horizontal="center" vertical="top" wrapText="1"/>
      <protection hidden="1"/>
    </xf>
    <xf numFmtId="0" fontId="3" fillId="9" borderId="8" xfId="0" applyFont="1" applyFill="1" applyBorder="1" applyAlignment="1" applyProtection="1">
      <alignment horizontal="center" vertical="top" wrapText="1"/>
      <protection hidden="1"/>
    </xf>
    <xf numFmtId="189" fontId="9" fillId="9" borderId="8" xfId="0" applyNumberFormat="1" applyFont="1" applyFill="1" applyBorder="1" applyAlignment="1" applyProtection="1">
      <alignment horizontal="center" vertical="top" wrapText="1"/>
      <protection locked="0"/>
    </xf>
    <xf numFmtId="0" fontId="9" fillId="7" borderId="11" xfId="1" applyFont="1" applyFill="1" applyBorder="1" applyAlignment="1" applyProtection="1">
      <alignment vertical="top" wrapText="1"/>
      <protection locked="0"/>
    </xf>
    <xf numFmtId="0" fontId="9" fillId="7" borderId="7" xfId="1" applyFont="1" applyFill="1" applyBorder="1" applyAlignment="1" applyProtection="1">
      <alignment vertical="top" wrapText="1"/>
      <protection locked="0"/>
    </xf>
    <xf numFmtId="0" fontId="9" fillId="7" borderId="12" xfId="1" applyFont="1" applyFill="1" applyBorder="1" applyAlignment="1" applyProtection="1">
      <alignment vertical="top" wrapText="1"/>
      <protection locked="0"/>
    </xf>
    <xf numFmtId="1" fontId="9" fillId="7" borderId="1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7" xfId="0" applyFont="1" applyFill="1" applyBorder="1" applyAlignment="1" applyProtection="1">
      <alignment horizontal="center" vertical="top" wrapText="1"/>
      <protection locked="0"/>
    </xf>
    <xf numFmtId="2" fontId="6" fillId="4" borderId="17" xfId="0" applyNumberFormat="1" applyFont="1" applyFill="1" applyBorder="1" applyAlignment="1" applyProtection="1">
      <alignment horizontal="center" vertical="top" wrapText="1"/>
      <protection locked="0"/>
    </xf>
    <xf numFmtId="0" fontId="9" fillId="0" borderId="17" xfId="1" applyFont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left" vertical="top" wrapText="1"/>
      <protection hidden="1"/>
    </xf>
    <xf numFmtId="0" fontId="9" fillId="0" borderId="8" xfId="1" applyFont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left" vertical="top" wrapText="1"/>
      <protection hidden="1"/>
    </xf>
    <xf numFmtId="0" fontId="12" fillId="4" borderId="11" xfId="0" applyFont="1" applyFill="1" applyBorder="1" applyAlignment="1" applyProtection="1">
      <alignment horizontal="left" vertical="top" wrapText="1"/>
      <protection locked="0"/>
    </xf>
    <xf numFmtId="0" fontId="12" fillId="4" borderId="12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9" fillId="0" borderId="11" xfId="1" applyFont="1" applyBorder="1" applyAlignment="1" applyProtection="1">
      <alignment horizontal="center"/>
      <protection locked="0"/>
    </xf>
    <xf numFmtId="0" fontId="9" fillId="7" borderId="4" xfId="1" applyFont="1" applyFill="1" applyBorder="1" applyAlignment="1" applyProtection="1">
      <alignment vertical="top" wrapText="1"/>
      <protection locked="0"/>
    </xf>
    <xf numFmtId="0" fontId="9" fillId="7" borderId="5" xfId="1" applyFont="1" applyFill="1" applyBorder="1" applyAlignment="1" applyProtection="1">
      <alignment vertical="top" wrapText="1"/>
      <protection locked="0"/>
    </xf>
    <xf numFmtId="0" fontId="9" fillId="7" borderId="6" xfId="1" applyFont="1" applyFill="1" applyBorder="1" applyAlignment="1" applyProtection="1">
      <alignment vertical="top" wrapText="1"/>
      <protection locked="0"/>
    </xf>
    <xf numFmtId="0" fontId="6" fillId="0" borderId="9" xfId="0" applyFont="1" applyBorder="1" applyAlignment="1">
      <alignment horizontal="center" vertical="center"/>
    </xf>
    <xf numFmtId="0" fontId="12" fillId="4" borderId="1" xfId="0" applyFont="1" applyFill="1" applyBorder="1" applyAlignment="1" applyProtection="1">
      <alignment horizontal="left" vertical="top" wrapText="1" indent="1"/>
      <protection locked="0"/>
    </xf>
    <xf numFmtId="0" fontId="12" fillId="4" borderId="3" xfId="0" applyFont="1" applyFill="1" applyBorder="1" applyAlignment="1" applyProtection="1">
      <alignment horizontal="left" vertical="top" wrapText="1" indent="1"/>
      <protection locked="0"/>
    </xf>
    <xf numFmtId="0" fontId="6" fillId="10" borderId="8" xfId="0" applyFont="1" applyFill="1" applyBorder="1" applyAlignment="1" applyProtection="1">
      <alignment horizontal="center"/>
      <protection locked="0"/>
    </xf>
    <xf numFmtId="188" fontId="10" fillId="11" borderId="8" xfId="0" applyNumberFormat="1" applyFont="1" applyFill="1" applyBorder="1" applyAlignment="1" applyProtection="1">
      <alignment horizontal="center" vertical="top" wrapText="1"/>
      <protection locked="0"/>
    </xf>
    <xf numFmtId="0" fontId="6" fillId="10" borderId="8" xfId="0" applyFont="1" applyFill="1" applyBorder="1" applyAlignment="1" applyProtection="1">
      <alignment horizontal="center"/>
      <protection locked="0"/>
    </xf>
    <xf numFmtId="0" fontId="9" fillId="10" borderId="8" xfId="0" applyFont="1" applyFill="1" applyBorder="1" applyAlignment="1" applyProtection="1">
      <alignment horizontal="center"/>
      <protection locked="0"/>
    </xf>
    <xf numFmtId="2" fontId="6" fillId="10" borderId="8" xfId="0" applyNumberFormat="1" applyFont="1" applyFill="1" applyBorder="1" applyAlignment="1" applyProtection="1">
      <alignment horizontal="center" vertical="top" wrapText="1"/>
      <protection locked="0"/>
    </xf>
    <xf numFmtId="1" fontId="9" fillId="10" borderId="8" xfId="0" applyNumberFormat="1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12" borderId="8" xfId="0" applyFont="1" applyFill="1" applyBorder="1" applyAlignment="1" applyProtection="1">
      <alignment horizontal="left" vertical="top"/>
      <protection locked="0"/>
    </xf>
    <xf numFmtId="0" fontId="6" fillId="12" borderId="8" xfId="0" applyFont="1" applyFill="1" applyBorder="1" applyAlignment="1" applyProtection="1">
      <alignment horizontal="left"/>
      <protection locked="0"/>
    </xf>
    <xf numFmtId="188" fontId="10" fillId="1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12" borderId="8" xfId="0" applyFont="1" applyFill="1" applyBorder="1" applyAlignment="1" applyProtection="1">
      <alignment horizontal="center"/>
      <protection locked="0"/>
    </xf>
    <xf numFmtId="2" fontId="6" fillId="12" borderId="8" xfId="0" applyNumberFormat="1" applyFont="1" applyFill="1" applyBorder="1" applyAlignment="1" applyProtection="1">
      <alignment horizontal="center"/>
      <protection locked="0"/>
    </xf>
    <xf numFmtId="2" fontId="3" fillId="13" borderId="8" xfId="0" applyNumberFormat="1" applyFont="1" applyFill="1" applyBorder="1" applyAlignment="1" applyProtection="1">
      <alignment horizontal="center" vertical="top" wrapText="1"/>
      <protection hidden="1"/>
    </xf>
    <xf numFmtId="189" fontId="3" fillId="13" borderId="8" xfId="0" applyNumberFormat="1" applyFont="1" applyFill="1" applyBorder="1" applyAlignment="1" applyProtection="1">
      <alignment horizontal="center" vertical="top" wrapText="1"/>
      <protection hidden="1"/>
    </xf>
    <xf numFmtId="0" fontId="11" fillId="13" borderId="8" xfId="0" applyFont="1" applyFill="1" applyBorder="1" applyAlignment="1" applyProtection="1">
      <alignment horizontal="center" vertical="top" wrapText="1"/>
      <protection hidden="1"/>
    </xf>
    <xf numFmtId="2" fontId="6" fillId="13" borderId="8" xfId="0" applyNumberFormat="1" applyFont="1" applyFill="1" applyBorder="1" applyAlignment="1" applyProtection="1">
      <alignment horizontal="center" vertical="top" wrapText="1"/>
      <protection hidden="1"/>
    </xf>
    <xf numFmtId="0" fontId="6" fillId="13" borderId="8" xfId="0" applyFont="1" applyFill="1" applyBorder="1" applyAlignment="1" applyProtection="1">
      <alignment horizontal="left" vertical="top" wrapText="1"/>
      <protection hidden="1"/>
    </xf>
    <xf numFmtId="0" fontId="3" fillId="4" borderId="8" xfId="0" applyFont="1" applyFill="1" applyBorder="1" applyAlignment="1" applyProtection="1">
      <alignment horizontal="left" vertical="top"/>
      <protection locked="0"/>
    </xf>
    <xf numFmtId="0" fontId="12" fillId="4" borderId="8" xfId="0" applyFont="1" applyFill="1" applyBorder="1" applyAlignment="1" applyProtection="1">
      <alignment horizontal="left" vertical="top" wrapText="1"/>
      <protection locked="0"/>
    </xf>
    <xf numFmtId="188" fontId="15" fillId="14" borderId="17" xfId="0" applyNumberFormat="1" applyFont="1" applyFill="1" applyBorder="1" applyAlignment="1" applyProtection="1">
      <alignment horizontal="center" vertical="top" wrapText="1"/>
      <protection locked="0"/>
    </xf>
    <xf numFmtId="0" fontId="3" fillId="14" borderId="8" xfId="0" applyFont="1" applyFill="1" applyBorder="1" applyAlignment="1" applyProtection="1">
      <alignment horizontal="center" vertical="top" wrapText="1"/>
      <protection locked="0"/>
    </xf>
    <xf numFmtId="0" fontId="3" fillId="14" borderId="8" xfId="0" applyFont="1" applyFill="1" applyBorder="1" applyAlignment="1" applyProtection="1">
      <alignment horizontal="center" vertical="top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188" fontId="15" fillId="14" borderId="10" xfId="0" applyNumberFormat="1" applyFont="1" applyFill="1" applyBorder="1" applyAlignment="1" applyProtection="1">
      <alignment horizontal="center" vertical="top" wrapText="1"/>
      <protection locked="0"/>
    </xf>
    <xf numFmtId="0" fontId="3" fillId="14" borderId="10" xfId="0" applyFont="1" applyFill="1" applyBorder="1" applyAlignment="1" applyProtection="1">
      <alignment horizontal="center" vertical="top" wrapText="1"/>
      <protection locked="0"/>
    </xf>
    <xf numFmtId="0" fontId="3" fillId="14" borderId="10" xfId="0" applyFont="1" applyFill="1" applyBorder="1" applyAlignment="1" applyProtection="1">
      <alignment horizontal="center" vertical="top"/>
      <protection locked="0"/>
    </xf>
    <xf numFmtId="189" fontId="3" fillId="4" borderId="10" xfId="0" applyNumberFormat="1" applyFont="1" applyFill="1" applyBorder="1" applyAlignment="1" applyProtection="1">
      <alignment horizontal="center" vertical="top" wrapText="1"/>
      <protection hidden="1"/>
    </xf>
    <xf numFmtId="0" fontId="11" fillId="4" borderId="10" xfId="0" applyFont="1" applyFill="1" applyBorder="1" applyAlignment="1" applyProtection="1">
      <alignment horizontal="center" vertical="top" wrapText="1"/>
      <protection hidden="1"/>
    </xf>
    <xf numFmtId="0" fontId="16" fillId="3" borderId="8" xfId="0" applyFont="1" applyFill="1" applyBorder="1" applyAlignment="1" applyProtection="1">
      <alignment horizontal="center" vertical="top" wrapText="1"/>
      <protection locked="0"/>
    </xf>
    <xf numFmtId="188" fontId="17" fillId="3" borderId="8" xfId="0" applyNumberFormat="1" applyFont="1" applyFill="1" applyBorder="1" applyAlignment="1" applyProtection="1">
      <alignment horizontal="center" vertical="top" wrapText="1"/>
      <protection locked="0"/>
    </xf>
    <xf numFmtId="1" fontId="18" fillId="3" borderId="8" xfId="0" applyNumberFormat="1" applyFont="1" applyFill="1" applyBorder="1" applyAlignment="1" applyProtection="1">
      <alignment horizontal="center" vertical="top" wrapText="1"/>
      <protection locked="0"/>
    </xf>
    <xf numFmtId="2" fontId="18" fillId="3" borderId="8" xfId="0" applyNumberFormat="1" applyFont="1" applyFill="1" applyBorder="1" applyAlignment="1" applyProtection="1">
      <alignment horizontal="center" vertical="top" wrapText="1"/>
      <protection locked="0"/>
    </xf>
    <xf numFmtId="2" fontId="18" fillId="3" borderId="8" xfId="0" applyNumberFormat="1" applyFont="1" applyFill="1" applyBorder="1" applyAlignment="1" applyProtection="1">
      <alignment horizontal="center" vertical="top" wrapText="1"/>
      <protection hidden="1"/>
    </xf>
    <xf numFmtId="189" fontId="18" fillId="3" borderId="8" xfId="0" applyNumberFormat="1" applyFont="1" applyFill="1" applyBorder="1" applyAlignment="1" applyProtection="1">
      <alignment horizontal="center" vertical="top" wrapText="1"/>
      <protection hidden="1"/>
    </xf>
    <xf numFmtId="0" fontId="19" fillId="3" borderId="8" xfId="0" applyFont="1" applyFill="1" applyBorder="1" applyAlignment="1" applyProtection="1">
      <alignment horizontal="center" vertical="top" wrapText="1"/>
      <protection hidden="1"/>
    </xf>
    <xf numFmtId="0" fontId="18" fillId="3" borderId="8" xfId="0" applyFont="1" applyFill="1" applyBorder="1" applyAlignment="1" applyProtection="1">
      <alignment horizontal="center" vertical="top" wrapText="1"/>
      <protection hidden="1"/>
    </xf>
    <xf numFmtId="0" fontId="7" fillId="15" borderId="0" xfId="0" applyFont="1" applyFill="1" applyAlignment="1" applyProtection="1">
      <alignment horizontal="left" vertical="top"/>
      <protection locked="0"/>
    </xf>
    <xf numFmtId="0" fontId="3" fillId="15" borderId="0" xfId="0" applyFont="1" applyFill="1" applyProtection="1">
      <protection locked="0"/>
    </xf>
    <xf numFmtId="0" fontId="20" fillId="16" borderId="20" xfId="0" applyFont="1" applyFill="1" applyBorder="1" applyAlignment="1" applyProtection="1">
      <alignment horizontal="center" vertical="center"/>
      <protection locked="0"/>
    </xf>
    <xf numFmtId="0" fontId="20" fillId="16" borderId="21" xfId="0" applyFont="1" applyFill="1" applyBorder="1" applyAlignment="1" applyProtection="1">
      <alignment horizontal="center" vertical="center"/>
      <protection locked="0"/>
    </xf>
    <xf numFmtId="0" fontId="20" fillId="16" borderId="22" xfId="0" applyFont="1" applyFill="1" applyBorder="1" applyAlignment="1" applyProtection="1">
      <alignment horizontal="center" vertical="center"/>
      <protection locked="0"/>
    </xf>
    <xf numFmtId="0" fontId="20" fillId="16" borderId="20" xfId="0" applyFont="1" applyFill="1" applyBorder="1" applyAlignment="1" applyProtection="1">
      <alignment horizontal="center" vertical="center" wrapText="1"/>
      <protection locked="0"/>
    </xf>
    <xf numFmtId="0" fontId="20" fillId="16" borderId="23" xfId="0" applyFont="1" applyFill="1" applyBorder="1" applyAlignment="1" applyProtection="1">
      <alignment horizontal="center" vertical="center"/>
      <protection locked="0"/>
    </xf>
    <xf numFmtId="0" fontId="20" fillId="16" borderId="24" xfId="0" applyFont="1" applyFill="1" applyBorder="1" applyAlignment="1" applyProtection="1">
      <alignment horizontal="center" vertical="center"/>
      <protection locked="0"/>
    </xf>
    <xf numFmtId="0" fontId="20" fillId="16" borderId="23" xfId="0" applyFont="1" applyFill="1" applyBorder="1" applyAlignment="1" applyProtection="1">
      <alignment horizontal="center" vertical="center" wrapText="1"/>
      <protection locked="0"/>
    </xf>
    <xf numFmtId="0" fontId="7" fillId="4" borderId="25" xfId="0" applyFont="1" applyFill="1" applyBorder="1" applyAlignment="1" applyProtection="1">
      <alignment vertical="center"/>
      <protection locked="0"/>
    </xf>
    <xf numFmtId="0" fontId="7" fillId="17" borderId="26" xfId="0" applyFont="1" applyFill="1" applyBorder="1" applyAlignment="1" applyProtection="1">
      <alignment horizontal="center" vertical="center" wrapText="1"/>
      <protection hidden="1"/>
    </xf>
    <xf numFmtId="0" fontId="21" fillId="0" borderId="25" xfId="0" applyFont="1" applyBorder="1" applyAlignment="1" applyProtection="1">
      <alignment vertical="center"/>
      <protection locked="0"/>
    </xf>
    <xf numFmtId="0" fontId="21" fillId="18" borderId="26" xfId="0" applyFont="1" applyFill="1" applyBorder="1" applyAlignment="1" applyProtection="1">
      <alignment horizontal="center" vertical="center" wrapText="1"/>
      <protection hidden="1"/>
    </xf>
    <xf numFmtId="0" fontId="21" fillId="7" borderId="26" xfId="0" applyFont="1" applyFill="1" applyBorder="1" applyAlignment="1" applyProtection="1">
      <alignment horizontal="center" vertical="center" wrapText="1"/>
      <protection hidden="1"/>
    </xf>
    <xf numFmtId="0" fontId="21" fillId="0" borderId="26" xfId="0" applyFont="1" applyBorder="1" applyAlignment="1" applyProtection="1">
      <alignment horizontal="center" vertical="center" wrapText="1"/>
      <protection hidden="1"/>
    </xf>
    <xf numFmtId="0" fontId="21" fillId="0" borderId="23" xfId="0" applyFont="1" applyBorder="1" applyAlignment="1" applyProtection="1">
      <alignment vertical="center"/>
      <protection locked="0"/>
    </xf>
    <xf numFmtId="0" fontId="21" fillId="4" borderId="24" xfId="0" applyFont="1" applyFill="1" applyBorder="1" applyAlignment="1" applyProtection="1">
      <alignment horizontal="center" vertical="center" wrapText="1"/>
      <protection hidden="1"/>
    </xf>
    <xf numFmtId="0" fontId="21" fillId="4" borderId="26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vertical="center"/>
      <protection locked="0"/>
    </xf>
    <xf numFmtId="0" fontId="20" fillId="17" borderId="24" xfId="0" applyFont="1" applyFill="1" applyBorder="1" applyAlignment="1" applyProtection="1">
      <alignment horizontal="center" vertical="center" wrapText="1"/>
      <protection hidden="1"/>
    </xf>
    <xf numFmtId="0" fontId="21" fillId="17" borderId="26" xfId="0" applyFont="1" applyFill="1" applyBorder="1" applyAlignment="1" applyProtection="1">
      <alignment horizontal="center" vertical="center" wrapText="1"/>
      <protection hidden="1"/>
    </xf>
    <xf numFmtId="0" fontId="21" fillId="18" borderId="26" xfId="0" applyFont="1" applyFill="1" applyBorder="1" applyAlignment="1" applyProtection="1">
      <alignment horizontal="center" vertical="center"/>
      <protection hidden="1"/>
    </xf>
    <xf numFmtId="0" fontId="21" fillId="18" borderId="24" xfId="0" applyFont="1" applyFill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vertical="top" wrapText="1"/>
      <protection locked="0"/>
    </xf>
    <xf numFmtId="0" fontId="21" fillId="0" borderId="24" xfId="0" applyFont="1" applyBorder="1" applyAlignment="1" applyProtection="1">
      <alignment horizontal="center" vertical="center"/>
      <protection hidden="1"/>
    </xf>
    <xf numFmtId="0" fontId="20" fillId="19" borderId="23" xfId="0" applyFont="1" applyFill="1" applyBorder="1" applyAlignment="1" applyProtection="1">
      <alignment horizontal="center" vertical="center"/>
      <protection locked="0"/>
    </xf>
    <xf numFmtId="0" fontId="20" fillId="19" borderId="24" xfId="0" applyFont="1" applyFill="1" applyBorder="1" applyAlignment="1" applyProtection="1">
      <alignment horizontal="center" vertical="center"/>
      <protection hidden="1"/>
    </xf>
    <xf numFmtId="0" fontId="22" fillId="20" borderId="8" xfId="0" applyFont="1" applyFill="1" applyBorder="1" applyAlignment="1" applyProtection="1">
      <alignment horizontal="center" vertical="center" wrapText="1"/>
      <protection locked="0"/>
    </xf>
    <xf numFmtId="0" fontId="18" fillId="21" borderId="8" xfId="0" applyFont="1" applyFill="1" applyBorder="1" applyAlignment="1" applyProtection="1">
      <alignment vertical="top" wrapText="1"/>
      <protection locked="0"/>
    </xf>
    <xf numFmtId="0" fontId="22" fillId="20" borderId="8" xfId="0" applyFont="1" applyFill="1" applyBorder="1" applyAlignment="1" applyProtection="1">
      <alignment horizontal="center" vertical="center"/>
      <protection locked="0"/>
    </xf>
    <xf numFmtId="0" fontId="22" fillId="20" borderId="8" xfId="0" applyFont="1" applyFill="1" applyBorder="1" applyAlignment="1" applyProtection="1">
      <alignment horizontal="center" vertical="center" wrapText="1"/>
      <protection locked="0"/>
    </xf>
    <xf numFmtId="0" fontId="16" fillId="7" borderId="8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/>
    </xf>
    <xf numFmtId="0" fontId="23" fillId="4" borderId="8" xfId="0" applyFont="1" applyFill="1" applyBorder="1" applyAlignment="1" applyProtection="1">
      <alignment horizontal="center" vertical="top"/>
      <protection locked="0"/>
    </xf>
    <xf numFmtId="189" fontId="23" fillId="4" borderId="8" xfId="0" applyNumberFormat="1" applyFont="1" applyFill="1" applyBorder="1" applyAlignment="1" applyProtection="1">
      <alignment horizontal="center" vertical="top"/>
      <protection locked="0"/>
    </xf>
    <xf numFmtId="0" fontId="24" fillId="4" borderId="8" xfId="0" applyFont="1" applyFill="1" applyBorder="1" applyAlignment="1" applyProtection="1">
      <alignment horizontal="center" vertical="top"/>
      <protection locked="0"/>
    </xf>
    <xf numFmtId="0" fontId="25" fillId="4" borderId="8" xfId="0" applyFont="1" applyFill="1" applyBorder="1" applyAlignment="1"/>
    <xf numFmtId="0" fontId="3" fillId="4" borderId="0" xfId="0" applyFont="1" applyFill="1" applyAlignment="1" applyProtection="1">
      <alignment horizontal="center" vertical="top"/>
      <protection locked="0"/>
    </xf>
    <xf numFmtId="0" fontId="3" fillId="7" borderId="0" xfId="0" applyFont="1" applyFill="1" applyAlignment="1" applyProtection="1">
      <alignment horizontal="left" vertical="top"/>
      <protection locked="0"/>
    </xf>
    <xf numFmtId="0" fontId="6" fillId="3" borderId="11" xfId="0" applyFont="1" applyFill="1" applyBorder="1" applyAlignment="1" applyProtection="1">
      <alignment vertical="center" wrapText="1"/>
      <protection locked="0"/>
    </xf>
    <xf numFmtId="0" fontId="6" fillId="3" borderId="7" xfId="0" applyFont="1" applyFill="1" applyBorder="1" applyAlignment="1" applyProtection="1">
      <alignment vertical="center" wrapText="1"/>
      <protection locked="0"/>
    </xf>
    <xf numFmtId="0" fontId="9" fillId="3" borderId="8" xfId="1" applyFont="1" applyFill="1" applyBorder="1" applyAlignment="1" applyProtection="1">
      <alignment vertical="center" wrapText="1"/>
      <protection locked="0"/>
    </xf>
    <xf numFmtId="2" fontId="3" fillId="4" borderId="0" xfId="0" applyNumberFormat="1" applyFont="1" applyFill="1" applyAlignment="1" applyProtection="1">
      <alignment horizontal="left" vertical="top"/>
      <protection locked="0"/>
    </xf>
    <xf numFmtId="1" fontId="3" fillId="4" borderId="0" xfId="0" applyNumberFormat="1" applyFont="1" applyFill="1" applyAlignment="1" applyProtection="1">
      <alignment horizontal="left" vertical="top"/>
      <protection locked="0"/>
    </xf>
    <xf numFmtId="0" fontId="6" fillId="7" borderId="0" xfId="0" applyFont="1" applyFill="1" applyAlignment="1" applyProtection="1">
      <alignment horizontal="left" vertical="top"/>
      <protection locked="0"/>
    </xf>
    <xf numFmtId="2" fontId="6" fillId="7" borderId="0" xfId="0" applyNumberFormat="1" applyFont="1" applyFill="1" applyAlignment="1" applyProtection="1">
      <alignment horizontal="left" vertical="top"/>
      <protection locked="0"/>
    </xf>
    <xf numFmtId="1" fontId="6" fillId="7" borderId="0" xfId="0" applyNumberFormat="1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2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top" wrapText="1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22" fillId="4" borderId="15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2" fillId="3" borderId="5" xfId="0" applyFont="1" applyFill="1" applyBorder="1" applyAlignment="1" applyProtection="1">
      <alignment horizontal="right" vertical="center" wrapText="1"/>
      <protection locked="0"/>
    </xf>
    <xf numFmtId="0" fontId="2" fillId="3" borderId="5" xfId="0" applyFont="1" applyFill="1" applyBorder="1" applyAlignment="1" applyProtection="1">
      <alignment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left" vertical="top" wrapText="1"/>
      <protection locked="0"/>
    </xf>
    <xf numFmtId="0" fontId="1" fillId="5" borderId="6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Alignment="1" applyProtection="1">
      <alignment vertical="top"/>
      <protection locked="0"/>
    </xf>
    <xf numFmtId="0" fontId="26" fillId="4" borderId="0" xfId="0" applyFont="1" applyFill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3" fillId="4" borderId="0" xfId="0" applyFont="1" applyFill="1" applyAlignment="1" applyProtection="1">
      <alignment horizontal="center" vertical="top" wrapText="1"/>
      <protection locked="0"/>
    </xf>
    <xf numFmtId="0" fontId="23" fillId="4" borderId="0" xfId="0" applyFont="1" applyFill="1" applyAlignment="1" applyProtection="1">
      <alignment horizontal="left" vertical="top" wrapText="1"/>
      <protection locked="0"/>
    </xf>
    <xf numFmtId="0" fontId="18" fillId="3" borderId="8" xfId="0" applyFont="1" applyFill="1" applyBorder="1" applyAlignment="1" applyProtection="1">
      <alignment horizontal="center" vertical="center"/>
      <protection locked="0"/>
    </xf>
    <xf numFmtId="0" fontId="18" fillId="3" borderId="8" xfId="0" applyFont="1" applyFill="1" applyBorder="1" applyAlignment="1" applyProtection="1">
      <alignment horizontal="center" vertical="center" wrapText="1"/>
      <protection locked="0"/>
    </xf>
    <xf numFmtId="0" fontId="18" fillId="3" borderId="8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187" fontId="14" fillId="4" borderId="8" xfId="0" applyNumberFormat="1" applyFont="1" applyFill="1" applyBorder="1" applyAlignment="1" applyProtection="1">
      <alignment horizontal="center" vertical="top" wrapText="1"/>
      <protection hidden="1"/>
    </xf>
    <xf numFmtId="49" fontId="3" fillId="4" borderId="8" xfId="0" applyNumberFormat="1" applyFont="1" applyFill="1" applyBorder="1" applyAlignment="1" applyProtection="1">
      <alignment horizontal="center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14" fontId="3" fillId="4" borderId="8" xfId="0" applyNumberFormat="1" applyFont="1" applyFill="1" applyBorder="1" applyAlignment="1" applyProtection="1">
      <alignment horizontal="center" vertical="top" wrapText="1"/>
      <protection locked="0"/>
    </xf>
    <xf numFmtId="0" fontId="21" fillId="4" borderId="8" xfId="0" applyFont="1" applyFill="1" applyBorder="1" applyAlignment="1">
      <alignment vertical="top" wrapText="1"/>
    </xf>
    <xf numFmtId="0" fontId="3" fillId="4" borderId="8" xfId="0" applyFont="1" applyFill="1" applyBorder="1" applyAlignment="1">
      <alignment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18" borderId="0" xfId="0" applyFont="1" applyFill="1" applyAlignment="1" applyProtection="1">
      <alignment horizontal="left" vertical="top"/>
      <protection locked="0"/>
    </xf>
    <xf numFmtId="0" fontId="14" fillId="4" borderId="8" xfId="0" applyFont="1" applyFill="1" applyBorder="1" applyAlignment="1" applyProtection="1">
      <alignment horizontal="center" vertical="top" wrapText="1"/>
      <protection locked="0"/>
    </xf>
    <xf numFmtId="17" fontId="3" fillId="4" borderId="8" xfId="0" applyNumberFormat="1" applyFont="1" applyFill="1" applyBorder="1" applyAlignment="1" applyProtection="1">
      <alignment horizontal="center" vertical="top" wrapText="1"/>
      <protection locked="0"/>
    </xf>
    <xf numFmtId="0" fontId="12" fillId="4" borderId="12" xfId="0" applyFont="1" applyFill="1" applyBorder="1" applyAlignment="1" applyProtection="1">
      <alignment horizontal="left" vertical="top" wrapText="1"/>
      <protection locked="0"/>
    </xf>
    <xf numFmtId="14" fontId="12" fillId="4" borderId="8" xfId="0" applyNumberFormat="1" applyFont="1" applyFill="1" applyBorder="1" applyAlignment="1" applyProtection="1">
      <alignment horizontal="center" vertical="top" wrapText="1"/>
      <protection locked="0"/>
    </xf>
    <xf numFmtId="0" fontId="12" fillId="4" borderId="8" xfId="0" applyFont="1" applyFill="1" applyBorder="1" applyAlignment="1" applyProtection="1">
      <alignment horizontal="left" vertical="top" wrapText="1"/>
      <protection locked="0"/>
    </xf>
    <xf numFmtId="0" fontId="3" fillId="22" borderId="0" xfId="0" applyFont="1" applyFill="1" applyAlignment="1" applyProtection="1">
      <alignment horizontal="left" vertical="top"/>
      <protection locked="0"/>
    </xf>
    <xf numFmtId="0" fontId="12" fillId="4" borderId="11" xfId="2" applyFont="1" applyFill="1" applyBorder="1" applyAlignment="1">
      <alignment horizontal="left" vertical="top" wrapText="1"/>
    </xf>
    <xf numFmtId="0" fontId="12" fillId="4" borderId="12" xfId="2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vertical="top" wrapText="1"/>
    </xf>
    <xf numFmtId="0" fontId="12" fillId="4" borderId="4" xfId="3" applyFont="1" applyFill="1" applyBorder="1" applyAlignment="1">
      <alignment horizontal="left" vertical="top" wrapText="1"/>
    </xf>
    <xf numFmtId="15" fontId="12" fillId="4" borderId="14" xfId="3" applyNumberFormat="1" applyFont="1" applyFill="1" applyBorder="1" applyAlignment="1">
      <alignment horizontal="center" vertical="top" wrapText="1"/>
    </xf>
    <xf numFmtId="0" fontId="12" fillId="4" borderId="14" xfId="3" applyFont="1" applyFill="1" applyBorder="1" applyAlignment="1">
      <alignment horizontal="left" vertical="top" wrapText="1"/>
    </xf>
    <xf numFmtId="187" fontId="12" fillId="4" borderId="8" xfId="0" applyNumberFormat="1" applyFont="1" applyFill="1" applyBorder="1" applyAlignment="1" applyProtection="1">
      <alignment horizontal="center" vertical="top" wrapText="1"/>
      <protection hidden="1"/>
    </xf>
    <xf numFmtId="190" fontId="3" fillId="4" borderId="8" xfId="0" applyNumberFormat="1" applyFont="1" applyFill="1" applyBorder="1" applyAlignment="1" applyProtection="1">
      <alignment horizontal="center" vertical="top" wrapText="1"/>
      <protection locked="0"/>
    </xf>
    <xf numFmtId="0" fontId="3" fillId="4" borderId="11" xfId="0" applyFont="1" applyFill="1" applyBorder="1" applyAlignment="1" applyProtection="1">
      <alignment vertical="top" wrapText="1"/>
      <protection locked="0"/>
    </xf>
    <xf numFmtId="0" fontId="3" fillId="4" borderId="12" xfId="0" applyFont="1" applyFill="1" applyBorder="1" applyAlignment="1" applyProtection="1">
      <alignment vertical="top" wrapText="1"/>
      <protection locked="0"/>
    </xf>
    <xf numFmtId="0" fontId="3" fillId="4" borderId="11" xfId="0" applyFont="1" applyFill="1" applyBorder="1" applyAlignment="1" applyProtection="1">
      <alignment horizontal="center" vertical="top" wrapText="1"/>
      <protection locked="0"/>
    </xf>
    <xf numFmtId="0" fontId="3" fillId="4" borderId="12" xfId="0" applyFont="1" applyFill="1" applyBorder="1" applyAlignment="1" applyProtection="1">
      <alignment horizontal="center" vertical="top" wrapText="1"/>
      <protection locked="0"/>
    </xf>
    <xf numFmtId="190" fontId="12" fillId="4" borderId="8" xfId="0" applyNumberFormat="1" applyFont="1" applyFill="1" applyBorder="1" applyAlignment="1" applyProtection="1">
      <alignment horizontal="center" vertical="top" wrapText="1"/>
      <protection locked="0"/>
    </xf>
    <xf numFmtId="14" fontId="3" fillId="4" borderId="8" xfId="0" applyNumberFormat="1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vertical="top" wrapText="1"/>
      <protection locked="0"/>
    </xf>
    <xf numFmtId="0" fontId="12" fillId="4" borderId="8" xfId="0" applyFont="1" applyFill="1" applyBorder="1" applyAlignment="1" applyProtection="1">
      <alignment horizontal="center" vertical="top" wrapText="1"/>
      <protection locked="0"/>
    </xf>
    <xf numFmtId="49" fontId="12" fillId="4" borderId="8" xfId="0" applyNumberFormat="1" applyFont="1" applyFill="1" applyBorder="1" applyAlignment="1" applyProtection="1">
      <alignment horizontal="center" vertical="top" wrapText="1"/>
      <protection locked="0"/>
    </xf>
    <xf numFmtId="15" fontId="3" fillId="4" borderId="18" xfId="0" quotePrefix="1" applyNumberFormat="1" applyFont="1" applyFill="1" applyBorder="1" applyAlignment="1">
      <alignment horizontal="center" vertical="top" wrapText="1"/>
    </xf>
    <xf numFmtId="49" fontId="12" fillId="4" borderId="18" xfId="0" applyNumberFormat="1" applyFont="1" applyFill="1" applyBorder="1" applyAlignment="1">
      <alignment horizontal="center" vertical="top" wrapText="1"/>
    </xf>
    <xf numFmtId="0" fontId="12" fillId="4" borderId="0" xfId="0" applyFont="1" applyFill="1" applyAlignment="1" applyProtection="1">
      <alignment horizontal="left" vertical="top"/>
      <protection locked="0"/>
    </xf>
    <xf numFmtId="0" fontId="12" fillId="18" borderId="0" xfId="0" applyFont="1" applyFill="1" applyAlignment="1" applyProtection="1">
      <alignment horizontal="left" vertical="top"/>
      <protection locked="0"/>
    </xf>
    <xf numFmtId="0" fontId="12" fillId="4" borderId="8" xfId="3" applyFont="1" applyFill="1" applyBorder="1" applyAlignment="1" applyProtection="1">
      <alignment horizontal="left" vertical="top" wrapText="1"/>
      <protection locked="0"/>
    </xf>
    <xf numFmtId="191" fontId="3" fillId="4" borderId="8" xfId="0" applyNumberFormat="1" applyFont="1" applyFill="1" applyBorder="1" applyAlignment="1" applyProtection="1">
      <alignment horizontal="center" vertical="top" wrapText="1"/>
      <protection locked="0"/>
    </xf>
    <xf numFmtId="0" fontId="3" fillId="4" borderId="11" xfId="4" applyFont="1" applyFill="1" applyBorder="1" applyAlignment="1" applyProtection="1">
      <alignment horizontal="left" vertical="top" wrapText="1"/>
      <protection locked="0"/>
    </xf>
    <xf numFmtId="0" fontId="3" fillId="4" borderId="12" xfId="4" applyFont="1" applyFill="1" applyBorder="1" applyAlignment="1" applyProtection="1">
      <alignment horizontal="left" vertical="top" wrapText="1"/>
      <protection locked="0"/>
    </xf>
    <xf numFmtId="0" fontId="3" fillId="4" borderId="12" xfId="4" applyFont="1" applyFill="1" applyBorder="1" applyAlignment="1" applyProtection="1">
      <alignment horizontal="left" vertical="top" wrapText="1"/>
      <protection locked="0"/>
    </xf>
    <xf numFmtId="191" fontId="3" fillId="4" borderId="8" xfId="4" applyNumberFormat="1" applyFont="1" applyFill="1" applyBorder="1" applyAlignment="1" applyProtection="1">
      <alignment horizontal="center" vertical="top" wrapText="1"/>
      <protection locked="0"/>
    </xf>
    <xf numFmtId="0" fontId="3" fillId="4" borderId="8" xfId="4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>
      <alignment horizontal="left" vertical="top" wrapText="1"/>
    </xf>
    <xf numFmtId="0" fontId="3" fillId="4" borderId="18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 wrapText="1"/>
    </xf>
    <xf numFmtId="187" fontId="3" fillId="4" borderId="0" xfId="0" applyNumberFormat="1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7" fillId="15" borderId="0" xfId="0" applyFont="1" applyFill="1" applyAlignment="1" applyProtection="1">
      <alignment horizontal="left" vertical="top" wrapText="1"/>
      <protection hidden="1"/>
    </xf>
    <xf numFmtId="0" fontId="3" fillId="15" borderId="0" xfId="0" applyFont="1" applyFill="1" applyProtection="1">
      <protection hidden="1"/>
    </xf>
    <xf numFmtId="0" fontId="3" fillId="15" borderId="0" xfId="0" applyFont="1" applyFill="1" applyAlignment="1" applyProtection="1">
      <alignment wrapText="1"/>
      <protection hidden="1"/>
    </xf>
    <xf numFmtId="0" fontId="3" fillId="4" borderId="0" xfId="0" applyFont="1" applyFill="1" applyAlignment="1">
      <alignment horizontal="left" vertical="top"/>
    </xf>
    <xf numFmtId="0" fontId="20" fillId="16" borderId="20" xfId="0" applyFont="1" applyFill="1" applyBorder="1" applyAlignment="1" applyProtection="1">
      <alignment horizontal="center" vertical="top" wrapText="1"/>
      <protection hidden="1"/>
    </xf>
    <xf numFmtId="0" fontId="20" fillId="16" borderId="21" xfId="0" applyFont="1" applyFill="1" applyBorder="1" applyAlignment="1" applyProtection="1">
      <alignment vertical="center"/>
      <protection hidden="1"/>
    </xf>
    <xf numFmtId="0" fontId="20" fillId="16" borderId="27" xfId="0" applyFont="1" applyFill="1" applyBorder="1" applyAlignment="1" applyProtection="1">
      <alignment vertical="center" wrapText="1"/>
      <protection hidden="1"/>
    </xf>
    <xf numFmtId="0" fontId="20" fillId="16" borderId="20" xfId="0" applyFont="1" applyFill="1" applyBorder="1" applyAlignment="1" applyProtection="1">
      <alignment horizontal="center" vertical="center" wrapText="1"/>
      <protection hidden="1"/>
    </xf>
    <xf numFmtId="0" fontId="20" fillId="16" borderId="23" xfId="0" applyFont="1" applyFill="1" applyBorder="1" applyAlignment="1" applyProtection="1">
      <alignment horizontal="center" vertical="top" wrapText="1"/>
      <protection hidden="1"/>
    </xf>
    <xf numFmtId="0" fontId="20" fillId="16" borderId="24" xfId="0" applyFont="1" applyFill="1" applyBorder="1" applyAlignment="1" applyProtection="1">
      <alignment horizontal="center" vertical="center"/>
      <protection hidden="1"/>
    </xf>
    <xf numFmtId="0" fontId="20" fillId="16" borderId="24" xfId="0" applyFont="1" applyFill="1" applyBorder="1" applyAlignment="1" applyProtection="1">
      <alignment horizontal="center" vertical="center" wrapText="1"/>
      <protection hidden="1"/>
    </xf>
    <xf numFmtId="0" fontId="20" fillId="16" borderId="23" xfId="0" applyFont="1" applyFill="1" applyBorder="1" applyAlignment="1" applyProtection="1">
      <alignment horizontal="center" vertical="center" wrapText="1"/>
      <protection hidden="1"/>
    </xf>
    <xf numFmtId="0" fontId="7" fillId="4" borderId="25" xfId="0" applyFont="1" applyFill="1" applyBorder="1" applyAlignment="1" applyProtection="1">
      <alignment vertical="top" wrapText="1"/>
      <protection hidden="1"/>
    </xf>
    <xf numFmtId="0" fontId="21" fillId="0" borderId="25" xfId="0" applyFont="1" applyBorder="1" applyAlignment="1" applyProtection="1">
      <alignment vertical="top" wrapText="1"/>
      <protection hidden="1"/>
    </xf>
    <xf numFmtId="0" fontId="21" fillId="0" borderId="23" xfId="0" applyFont="1" applyBorder="1" applyAlignment="1" applyProtection="1">
      <alignment vertical="top" wrapText="1"/>
      <protection hidden="1"/>
    </xf>
    <xf numFmtId="0" fontId="21" fillId="0" borderId="24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vertical="top" wrapText="1"/>
      <protection hidden="1"/>
    </xf>
    <xf numFmtId="0" fontId="21" fillId="7" borderId="24" xfId="0" applyFont="1" applyFill="1" applyBorder="1" applyAlignment="1" applyProtection="1">
      <alignment horizontal="center" vertical="center"/>
      <protection hidden="1"/>
    </xf>
    <xf numFmtId="0" fontId="21" fillId="7" borderId="24" xfId="0" applyFont="1" applyFill="1" applyBorder="1" applyAlignment="1" applyProtection="1">
      <alignment horizontal="center" vertical="center" wrapText="1"/>
      <protection hidden="1"/>
    </xf>
    <xf numFmtId="0" fontId="20" fillId="19" borderId="23" xfId="0" applyFont="1" applyFill="1" applyBorder="1" applyAlignment="1" applyProtection="1">
      <alignment horizontal="center" vertical="top" wrapText="1"/>
      <protection hidden="1"/>
    </xf>
    <xf numFmtId="0" fontId="20" fillId="19" borderId="2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top" wrapText="1"/>
      <protection locked="0"/>
    </xf>
  </cellXfs>
  <cellStyles count="5">
    <cellStyle name="Normal" xfId="0" builtinId="0"/>
    <cellStyle name="Normal 4 2 3" xfId="2"/>
    <cellStyle name="ปกติ 2 2" xfId="4"/>
    <cellStyle name="ปกติ 2 3 2" xfId="1"/>
    <cellStyle name="ปกติ_ตัวชี้วัด 4.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688396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88396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rive\&#3585;&#3614;&#3619;.65\&#3619;&#3629;&#3610;%201%20&#3648;&#3604;&#3639;&#3629;&#3609;\&#3648;&#3592;&#3657;&#3634;&#3616;&#3634;&#3614;\&#3626;&#3606;&#3634;&#3610;&#3633;&#3609;&#3623;&#3636;&#3592;&#3633;&#3618;\&#3649;&#3610;&#3610;&#3648;&#3585;&#3655;&#3610;&#3618;&#3640;&#3607;&#3608;&#3624;&#3634;&#3626;&#3605;&#3619;&#3660;&#3607;&#3637;&#3656;%202%20&#3611;&#3637;%202565%20&#3619;&#3632;&#3604;&#3633;&#3610;&#3617;&#3627;&#3634;&#3623;&#3636;&#3607;&#3618;&#3634;&#3621;&#3633;&#361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585;&#3614;&#3619;.&#3611;&#3637;%2065\&#3585;&#3614;&#3619;%20&#3648;&#3605;&#3657;%202565\&#3585;&#3614;&#3619;\&#3614;&#3620;&#3625;&#3616;&#3634;&#3588;&#3617;\&#3614;&#3620;&#3625;&#3616;&#3634;&#3588;&#3617;\&#3649;&#3610;&#3610;&#3648;&#3585;&#3655;&#3610;&#3618;&#3640;&#3607;&#3608;&#3624;&#3634;&#3626;&#3605;&#3619;&#3660;&#3607;&#3637;&#3656;%202%20&#3611;&#3637;%202565%20&#3619;&#3632;&#3604;&#3633;&#3610;&#3617;&#3627;&#3634;&#3623;&#3636;&#3607;&#3618;&#3634;&#3621;&#3633;&#3618;%20&#3626;&#3623;&#3614;%20&#3614;&#3620;&#3625;&#3616;&#3634;&#3588;&#361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2-2565%20&#3619;&#3629;&#3610;%208%20&#3648;&#3604;&#3639;&#3629;&#360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1"/>
      <sheetName val="รายละเอียด 2.1.1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4.1"/>
      <sheetName val="2.4.1 (1)"/>
      <sheetName val="รายละเอียด 2.4.1"/>
      <sheetName val="2.4.3"/>
      <sheetName val="รายละเอียด 2.4.3"/>
      <sheetName val="2.4.5"/>
      <sheetName val="รายละเอียด 2.4.5"/>
      <sheetName val="2.5.1 "/>
      <sheetName val="รายละเอียด 2.5.1 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  <sheetName val="กราฟ ยุทธ 2"/>
      <sheetName val="รายละเอียด 2.2.2 "/>
      <sheetName val="รายละเอียด 2.4.1 (2)"/>
      <sheetName val="2.5.1"/>
      <sheetName val="รายละเอียด 2.5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9">
          <cell r="B19" t="str">
            <v>1 บทความวิจัยหรือบทความวิชาการที่นำเสนอระดับชาติ</v>
          </cell>
          <cell r="C19">
            <v>0.2</v>
          </cell>
        </row>
        <row r="20">
          <cell r="B20" t="str">
            <v>2 บทความวิจัยหรือบทความวิชาการที่นำเสนอระดับนานาชาติ</v>
          </cell>
          <cell r="C20">
            <v>0.4</v>
          </cell>
        </row>
        <row r="21">
          <cell r="B21" t="str">
            <v>3 ผลงานที่ได้รับการจดอนุสิทธิบัตร</v>
          </cell>
          <cell r="C21">
            <v>0.4</v>
          </cell>
        </row>
        <row r="22">
          <cell r="B22" t="str">
            <v>4 บทความวิจัยหรือบทความวิชาการที่ตีพิมพ์ในฐานข้อมูล TCI กลุ่มที่ 2</v>
          </cell>
          <cell r="C22">
            <v>0.6</v>
          </cell>
        </row>
        <row r="23">
          <cell r="B23" t="str">
            <v>5 บทความวิจัยหรือบทความวิชาการที่ตีพิมพ์ในฐานข้อมูล TCI กลุ่มที่ 1</v>
          </cell>
          <cell r="C23">
            <v>0.8</v>
          </cell>
        </row>
        <row r="24">
          <cell r="B24" t="str">
            <v>6 บทความวิจัยหรือบทความวิชาการที่ตีพิมพ์ในวารสารวิชาการระดับนานาชาติ ตามประกาศ ก.พ.อ.</v>
          </cell>
          <cell r="C24">
            <v>1</v>
          </cell>
        </row>
        <row r="25">
          <cell r="B25" t="str">
            <v>7 ผลงานได้รับการจดสิทธิบัตร</v>
          </cell>
          <cell r="C25">
            <v>1</v>
          </cell>
        </row>
        <row r="26">
          <cell r="B26" t="str">
            <v>8 ผลงานวิชาการรับใช้สังคมที่ได้รับการประเมินผ่านเกณฑ์การขอตำแหน่งทางวิชาการแล้ว</v>
          </cell>
          <cell r="C26">
            <v>1</v>
          </cell>
        </row>
        <row r="27">
          <cell r="B27" t="str">
            <v>9 ผลงานวิจัยที่หน่วยงานหรือองค์กรระดับชาติว่าจ้างให้ดำเนินการ</v>
          </cell>
          <cell r="C27">
            <v>1</v>
          </cell>
        </row>
        <row r="28">
          <cell r="B28" t="str">
            <v>10 ผลงานค้นพบพันธุ์พืช พันธุ์สัตว์ ที่ค้นพบใหม่และได้รับการจดทะเบียน</v>
          </cell>
          <cell r="C28">
            <v>1</v>
          </cell>
        </row>
        <row r="29">
          <cell r="B29" t="str">
            <v>11 ตำราหรือหนังสือ</v>
          </cell>
          <cell r="C29">
            <v>1</v>
          </cell>
        </row>
        <row r="30">
          <cell r="B30" t="str">
            <v>12 งานสร้างสรรค์ที่มีการเผยแพร่สู่สาธารณะในลักษณะใดลักษณะหนึ่ง หรือผ่านสื่อ</v>
          </cell>
          <cell r="C30">
            <v>0.2</v>
          </cell>
        </row>
        <row r="31">
          <cell r="B31" t="str">
            <v>13 งานสร้างสรรค์ที่ได้รับการเผยแพร่ในระดับสถาบัน</v>
          </cell>
          <cell r="C31">
            <v>0.4</v>
          </cell>
        </row>
        <row r="32">
          <cell r="B32" t="str">
            <v>14 งานสร้างสรรค์ที่ได้รับการเผยแพร่ในระดับชาติ</v>
          </cell>
          <cell r="C32">
            <v>0.6</v>
          </cell>
        </row>
        <row r="33">
          <cell r="B33" t="str">
            <v>15 งานสร้างสรรค์ที่ได้รับการเผยแพร่ในระดับความร่วมมือระหว่างประเทศ</v>
          </cell>
          <cell r="C33">
            <v>0.8</v>
          </cell>
        </row>
        <row r="34">
          <cell r="B34" t="str">
            <v>16 งานสร้างสรรค์ที่ได้รับการเผยแพร่ในระดับภูมิภาคอาเซียน/นานาชาติ</v>
          </cell>
          <cell r="C34">
            <v>1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1"/>
      <sheetName val="รายละเอียด 2.1.1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4.1"/>
      <sheetName val="2.4.1 (1)"/>
      <sheetName val="รายละเอียด 2.4.1"/>
      <sheetName val="2.4.3"/>
      <sheetName val="รายละเอียด 2.4.3"/>
      <sheetName val="2.4.5"/>
      <sheetName val="รายละเอียด 2.4.5"/>
      <sheetName val="2.5.1"/>
      <sheetName val="รายละเอียด 2.5.1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9">
          <cell r="B19" t="str">
            <v>1 บทความวิจัยหรือบทความวิชาการที่นำเสนอระดับชาติ</v>
          </cell>
          <cell r="C19">
            <v>0.2</v>
          </cell>
        </row>
        <row r="20">
          <cell r="B20" t="str">
            <v>2 บทความวิจัยหรือบทความวิชาการที่นำเสนอระดับนานาชาติ</v>
          </cell>
          <cell r="C20">
            <v>0.4</v>
          </cell>
        </row>
        <row r="21">
          <cell r="B21" t="str">
            <v>3 ผลงานที่ได้รับการจดอนุสิทธิบัตร</v>
          </cell>
          <cell r="C21">
            <v>0.4</v>
          </cell>
        </row>
        <row r="22">
          <cell r="B22" t="str">
            <v>4 บทความวิจัยหรือบทความวิชาการที่ตีพิมพ์ในฐานข้อมูล TCI กลุ่มที่ 2</v>
          </cell>
          <cell r="C22">
            <v>0.6</v>
          </cell>
        </row>
        <row r="23">
          <cell r="B23" t="str">
            <v>5 บทความวิจัยหรือบทความวิชาการที่ตีพิมพ์ในฐานข้อมูล TCI กลุ่มที่ 1</v>
          </cell>
          <cell r="C23">
            <v>0.8</v>
          </cell>
        </row>
        <row r="24">
          <cell r="B24" t="str">
            <v>6 บทความวิจัยหรือบทความวิชาการที่ตีพิมพ์ในวารสารวิชาการระดับนานาชาติ ตามประกาศ ก.พ.อ.</v>
          </cell>
          <cell r="C24">
            <v>1</v>
          </cell>
        </row>
        <row r="25">
          <cell r="B25" t="str">
            <v>7 ผลงานได้รับการจดสิทธิบัตร</v>
          </cell>
          <cell r="C25">
            <v>1</v>
          </cell>
        </row>
        <row r="26">
          <cell r="B26" t="str">
            <v>8 ผลงานวิชาการรับใช้สังคมที่ได้รับการประเมินผ่านเกณฑ์การขอตำแหน่งทางวิชาการแล้ว</v>
          </cell>
          <cell r="C26">
            <v>1</v>
          </cell>
        </row>
        <row r="27">
          <cell r="B27" t="str">
            <v>9 ผลงานวิจัยที่หน่วยงานหรือองค์กรระดับชาติว่าจ้างให้ดำเนินการ</v>
          </cell>
          <cell r="C27">
            <v>1</v>
          </cell>
        </row>
        <row r="28">
          <cell r="B28" t="str">
            <v>10 ผลงานค้นพบพันธุ์พืช พันธุ์สัตว์ ที่ค้นพบใหม่และได้รับการจดทะเบียน</v>
          </cell>
          <cell r="C28">
            <v>1</v>
          </cell>
        </row>
        <row r="29">
          <cell r="B29" t="str">
            <v>11 ตำราหรือหนังสือ</v>
          </cell>
          <cell r="C29">
            <v>1</v>
          </cell>
        </row>
        <row r="30">
          <cell r="B30" t="str">
            <v>12 งานสร้างสรรค์ที่มีการเผยแพร่สู่สาธารณะในลักษณะใดลักษณะหนึ่ง หรือผ่านสื่อ</v>
          </cell>
          <cell r="C30">
            <v>0.2</v>
          </cell>
        </row>
        <row r="31">
          <cell r="B31" t="str">
            <v>13 งานสร้างสรรค์ที่ได้รับการเผยแพร่ในระดับสถาบัน</v>
          </cell>
          <cell r="C31">
            <v>0.4</v>
          </cell>
        </row>
        <row r="32">
          <cell r="B32" t="str">
            <v>14 งานสร้างสรรค์ที่ได้รับการเผยแพร่ในระดับชาติ</v>
          </cell>
          <cell r="C32">
            <v>0.6</v>
          </cell>
        </row>
        <row r="33">
          <cell r="B33" t="str">
            <v>15 งานสร้างสรรค์ที่ได้รับการเผยแพร่ในระดับความร่วมมือระหว่างประเทศ</v>
          </cell>
          <cell r="C33">
            <v>0.8</v>
          </cell>
        </row>
        <row r="34">
          <cell r="B34" t="str">
            <v>16 งานสร้างสรรค์ที่ได้รับการเผยแพร่ในระดับภูมิภาคอาเซียน/นานาชาติ</v>
          </cell>
          <cell r="C34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F152"/>
  <sheetViews>
    <sheetView tabSelected="1" zoomScale="60" zoomScaleNormal="60" workbookViewId="0">
      <pane xSplit="3" ySplit="5" topLeftCell="D46" activePane="bottomRight" state="frozen"/>
      <selection activeCell="P39" sqref="P39"/>
      <selection pane="topRight" activeCell="P39" sqref="P39"/>
      <selection pane="bottomLeft" activeCell="P39" sqref="P39"/>
      <selection pane="bottomRight" activeCell="P39" sqref="P39"/>
    </sheetView>
  </sheetViews>
  <sheetFormatPr defaultColWidth="9" defaultRowHeight="24" x14ac:dyDescent="0.2"/>
  <cols>
    <col min="1" max="1" width="9" style="6"/>
    <col min="2" max="2" width="9" style="194"/>
    <col min="3" max="3" width="22.75" style="194" customWidth="1"/>
    <col min="4" max="4" width="9" style="194"/>
    <col min="5" max="10" width="7.75" style="194" customWidth="1"/>
    <col min="11" max="16" width="8.25" style="194" customWidth="1"/>
    <col min="17" max="17" width="9.5" style="194" customWidth="1"/>
    <col min="18" max="18" width="15.75" style="194" bestFit="1" customWidth="1"/>
    <col min="19" max="19" width="12.25" style="194" customWidth="1"/>
    <col min="20" max="20" width="17.25" style="194" customWidth="1"/>
    <col min="21" max="21" width="20.625" style="194" customWidth="1"/>
    <col min="22" max="22" width="59.875" style="194" bestFit="1" customWidth="1"/>
    <col min="23" max="58" width="9" style="6"/>
    <col min="59" max="16384" width="9" style="194"/>
  </cols>
  <sheetData>
    <row r="1" spans="1:28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" t="s">
        <v>2</v>
      </c>
      <c r="T1" s="4"/>
      <c r="U1" s="5"/>
      <c r="V1" s="5"/>
    </row>
    <row r="2" spans="1:28" ht="30.75" x14ac:dyDescent="0.2">
      <c r="A2" s="7" t="s">
        <v>3</v>
      </c>
      <c r="B2" s="8"/>
      <c r="C2" s="9" t="s">
        <v>4</v>
      </c>
      <c r="D2" s="10"/>
      <c r="E2" s="11"/>
      <c r="F2" s="11"/>
      <c r="G2" s="12"/>
      <c r="H2" s="12"/>
      <c r="I2" s="12"/>
      <c r="J2" s="13"/>
      <c r="K2" s="11"/>
      <c r="L2" s="11"/>
      <c r="M2" s="11"/>
      <c r="N2" s="11"/>
      <c r="O2" s="11"/>
      <c r="P2" s="11"/>
      <c r="Q2" s="11"/>
      <c r="R2" s="11"/>
      <c r="S2" s="8" t="s">
        <v>5</v>
      </c>
      <c r="T2" s="14"/>
      <c r="U2" s="5"/>
      <c r="V2" s="5"/>
    </row>
    <row r="3" spans="1:28" s="6" customFormat="1" x14ac:dyDescent="0.2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  <c r="V3" s="19"/>
    </row>
    <row r="4" spans="1:28" ht="21" customHeight="1" x14ac:dyDescent="0.2">
      <c r="A4" s="20" t="s">
        <v>10</v>
      </c>
      <c r="B4" s="21" t="s">
        <v>11</v>
      </c>
      <c r="C4" s="22"/>
      <c r="D4" s="23" t="s">
        <v>12</v>
      </c>
      <c r="E4" s="24" t="s">
        <v>13</v>
      </c>
      <c r="F4" s="25"/>
      <c r="G4" s="25"/>
      <c r="H4" s="25"/>
      <c r="I4" s="25"/>
      <c r="J4" s="26"/>
      <c r="K4" s="24" t="s">
        <v>14</v>
      </c>
      <c r="L4" s="25"/>
      <c r="M4" s="25"/>
      <c r="N4" s="25"/>
      <c r="O4" s="25"/>
      <c r="P4" s="27"/>
      <c r="Q4" s="28" t="s">
        <v>15</v>
      </c>
      <c r="R4" s="29" t="s">
        <v>16</v>
      </c>
      <c r="S4" s="23" t="s">
        <v>17</v>
      </c>
      <c r="T4" s="23" t="s">
        <v>18</v>
      </c>
      <c r="U4" s="30" t="s">
        <v>19</v>
      </c>
      <c r="V4" s="30" t="s">
        <v>20</v>
      </c>
    </row>
    <row r="5" spans="1:28" ht="21" customHeight="1" x14ac:dyDescent="0.2">
      <c r="A5" s="31"/>
      <c r="B5" s="32"/>
      <c r="C5" s="33"/>
      <c r="D5" s="34"/>
      <c r="E5" s="35">
        <v>0.2</v>
      </c>
      <c r="F5" s="35">
        <v>0.4</v>
      </c>
      <c r="G5" s="35">
        <v>0.6</v>
      </c>
      <c r="H5" s="35">
        <v>0.8</v>
      </c>
      <c r="I5" s="36">
        <v>1</v>
      </c>
      <c r="J5" s="36" t="s">
        <v>21</v>
      </c>
      <c r="K5" s="35">
        <v>0.2</v>
      </c>
      <c r="L5" s="35">
        <v>0.4</v>
      </c>
      <c r="M5" s="35">
        <v>0.6</v>
      </c>
      <c r="N5" s="35">
        <v>0.8</v>
      </c>
      <c r="O5" s="36">
        <v>1</v>
      </c>
      <c r="P5" s="36" t="s">
        <v>21</v>
      </c>
      <c r="Q5" s="37"/>
      <c r="R5" s="38"/>
      <c r="S5" s="34"/>
      <c r="T5" s="34"/>
      <c r="U5" s="30"/>
      <c r="V5" s="30"/>
    </row>
    <row r="6" spans="1:28" ht="23.25" customHeight="1" x14ac:dyDescent="0.2">
      <c r="A6" s="39" t="s">
        <v>22</v>
      </c>
      <c r="B6" s="40"/>
      <c r="C6" s="41"/>
      <c r="D6" s="42">
        <v>55</v>
      </c>
      <c r="E6" s="43">
        <f>SUM(E7:E17)</f>
        <v>330</v>
      </c>
      <c r="F6" s="43">
        <f>SUM(F7:F17)</f>
        <v>97</v>
      </c>
      <c r="G6" s="43">
        <f t="shared" ref="G6" si="0">SUM(G7:G17)</f>
        <v>100</v>
      </c>
      <c r="H6" s="43">
        <f>SUM(H7:H17)</f>
        <v>17</v>
      </c>
      <c r="I6" s="43">
        <f>SUM(I7:I17)</f>
        <v>189</v>
      </c>
      <c r="J6" s="43">
        <f>SUM(J7:J17)</f>
        <v>733</v>
      </c>
      <c r="K6" s="44">
        <f t="shared" ref="K6:O30" si="1">E6*K$5</f>
        <v>66</v>
      </c>
      <c r="L6" s="44">
        <f t="shared" si="1"/>
        <v>38.800000000000004</v>
      </c>
      <c r="M6" s="44">
        <f t="shared" si="1"/>
        <v>60</v>
      </c>
      <c r="N6" s="44">
        <f t="shared" si="1"/>
        <v>13.600000000000001</v>
      </c>
      <c r="O6" s="44">
        <f t="shared" si="1"/>
        <v>189</v>
      </c>
      <c r="P6" s="44">
        <f>SUM(K6:O6)</f>
        <v>367.4</v>
      </c>
      <c r="Q6" s="45">
        <f>SUM(Q7:Q17)</f>
        <v>614</v>
      </c>
      <c r="R6" s="46">
        <f>IFERROR(ROUND((P6/Q6)*100,2),0)</f>
        <v>59.84</v>
      </c>
      <c r="S6" s="47">
        <f>IF(R6=0,0,IF(R6="N/A",1,IF(R6&lt;=X$8,1,IF(R6=Y$8,2,IF(R6&lt;Y$8,(((R6-X$8)/AB$6)+1),IF(R6=Z$8,3,IF(R6&lt;Z$8,(((R6-Y$8)/AB$6)+2),IF(R6=AA$8,4,IF(R6&lt;AA$8,(((R6-Z$8)/AB$6)+3),IF(R6&gt;=AB$8,5,IF(R6&lt;AB$8,(((R6-AA$8)/AB$6)+4),0)))))))))))</f>
        <v>5</v>
      </c>
      <c r="T6" s="48" t="str">
        <f>IF(S6=5,"ü","û")</f>
        <v>ü</v>
      </c>
      <c r="U6" s="49"/>
      <c r="V6" s="49"/>
      <c r="W6" s="50"/>
      <c r="X6" s="51" t="s">
        <v>23</v>
      </c>
      <c r="Y6" s="51"/>
      <c r="Z6" s="51"/>
      <c r="AA6" s="51"/>
      <c r="AB6" s="52">
        <v>5</v>
      </c>
    </row>
    <row r="7" spans="1:28" ht="23.25" customHeight="1" x14ac:dyDescent="0.2">
      <c r="A7" s="53">
        <v>1</v>
      </c>
      <c r="B7" s="54" t="s">
        <v>24</v>
      </c>
      <c r="C7" s="55"/>
      <c r="D7" s="56">
        <v>55</v>
      </c>
      <c r="E7" s="57">
        <v>209</v>
      </c>
      <c r="F7" s="57">
        <v>2</v>
      </c>
      <c r="G7" s="57">
        <v>12</v>
      </c>
      <c r="H7" s="57">
        <v>1</v>
      </c>
      <c r="I7" s="57">
        <v>3</v>
      </c>
      <c r="J7" s="58">
        <f t="shared" ref="J7:J21" si="2">SUM(E7:I7)</f>
        <v>227</v>
      </c>
      <c r="K7" s="59">
        <f t="shared" si="1"/>
        <v>41.800000000000004</v>
      </c>
      <c r="L7" s="59">
        <f t="shared" si="1"/>
        <v>0.8</v>
      </c>
      <c r="M7" s="59">
        <f t="shared" si="1"/>
        <v>7.1999999999999993</v>
      </c>
      <c r="N7" s="59">
        <f t="shared" si="1"/>
        <v>0.8</v>
      </c>
      <c r="O7" s="59">
        <f t="shared" si="1"/>
        <v>3</v>
      </c>
      <c r="P7" s="59">
        <f>SUM(K7:O7)</f>
        <v>53.599999999999994</v>
      </c>
      <c r="Q7" s="60">
        <v>57</v>
      </c>
      <c r="R7" s="61">
        <f>IFERROR(ROUND((P7/Q7)*100,2),0)</f>
        <v>94.04</v>
      </c>
      <c r="S7" s="62">
        <f>IF(R7=0,0,IF(R7="N/A",1,IF(R7&lt;=X$8,1,IF(R7=Y$8,2,IF(R7&lt;Y$8,(((R7-X$8)/AB$6)+1),IF(R7=Z$8,3,IF(R7&lt;Z$8,(((R7-Y$8)/AB$6)+2),IF(R7=AA$8,4,IF(R7&lt;AA$8,(((R7-Z$8)/AB$6)+3),IF(R7&gt;=AB$8,5,IF(R7&lt;AB$8,(((R7-AA$8)/AB$6)+4),0)))))))))))</f>
        <v>5</v>
      </c>
      <c r="T7" s="63" t="str">
        <f>IF(S7=5,"ü","û")</f>
        <v>ü</v>
      </c>
      <c r="U7" s="64">
        <v>90.88</v>
      </c>
      <c r="V7" s="65" t="s">
        <v>25</v>
      </c>
      <c r="X7" s="66" t="s">
        <v>26</v>
      </c>
      <c r="Y7" s="66" t="s">
        <v>27</v>
      </c>
      <c r="Z7" s="66" t="s">
        <v>28</v>
      </c>
      <c r="AA7" s="66" t="s">
        <v>29</v>
      </c>
      <c r="AB7" s="66" t="s">
        <v>30</v>
      </c>
    </row>
    <row r="8" spans="1:28" ht="23.25" customHeight="1" x14ac:dyDescent="0.2">
      <c r="A8" s="53">
        <v>2</v>
      </c>
      <c r="B8" s="54" t="s">
        <v>31</v>
      </c>
      <c r="C8" s="55"/>
      <c r="D8" s="56">
        <v>55</v>
      </c>
      <c r="E8" s="57">
        <v>8</v>
      </c>
      <c r="F8" s="57">
        <v>8</v>
      </c>
      <c r="G8" s="57">
        <v>4</v>
      </c>
      <c r="H8" s="57">
        <v>2</v>
      </c>
      <c r="I8" s="57">
        <v>6</v>
      </c>
      <c r="J8" s="58">
        <f t="shared" si="2"/>
        <v>28</v>
      </c>
      <c r="K8" s="59">
        <f t="shared" si="1"/>
        <v>1.6</v>
      </c>
      <c r="L8" s="59">
        <f t="shared" si="1"/>
        <v>3.2</v>
      </c>
      <c r="M8" s="59">
        <f t="shared" si="1"/>
        <v>2.4</v>
      </c>
      <c r="N8" s="59">
        <f t="shared" si="1"/>
        <v>1.6</v>
      </c>
      <c r="O8" s="59">
        <f t="shared" si="1"/>
        <v>6</v>
      </c>
      <c r="P8" s="59">
        <f>SUM(K8:O8)</f>
        <v>14.8</v>
      </c>
      <c r="Q8" s="60">
        <v>51</v>
      </c>
      <c r="R8" s="61">
        <f t="shared" ref="R8:R17" si="3">IFERROR(ROUND((P8/Q8)*100,2),0)</f>
        <v>29.02</v>
      </c>
      <c r="S8" s="62">
        <f t="shared" ref="S8:S17" si="4">IF(R8=0,0,IF(R8="N/A",1,IF(R8&lt;=X$8,1,IF(R8=Y$8,2,IF(R8&lt;Y$8,(((R8-X$8)/AB$6)+1),IF(R8=Z$8,3,IF(R8&lt;Z$8,(((R8-Y$8)/AB$6)+2),IF(R8=AA$8,4,IF(R8&lt;AA$8,(((R8-Z$8)/AB$6)+3),IF(R8&gt;=AB$8,5,IF(R8&lt;AB$8,(((R8-AA$8)/AB$6)+4),0)))))))))))</f>
        <v>1</v>
      </c>
      <c r="T8" s="63" t="str">
        <f t="shared" ref="T8:T17" si="5">IF(S8=5,"ü","û")</f>
        <v>û</v>
      </c>
      <c r="U8" s="64">
        <v>27.84</v>
      </c>
      <c r="V8" s="65" t="s">
        <v>25</v>
      </c>
      <c r="X8" s="67">
        <v>35</v>
      </c>
      <c r="Y8" s="67">
        <v>40</v>
      </c>
      <c r="Z8" s="67">
        <v>45</v>
      </c>
      <c r="AA8" s="67">
        <v>50</v>
      </c>
      <c r="AB8" s="67">
        <v>55</v>
      </c>
    </row>
    <row r="9" spans="1:28" ht="23.25" customHeight="1" x14ac:dyDescent="0.2">
      <c r="A9" s="53">
        <v>3</v>
      </c>
      <c r="B9" s="54" t="s">
        <v>32</v>
      </c>
      <c r="C9" s="55"/>
      <c r="D9" s="56">
        <v>55</v>
      </c>
      <c r="E9" s="57">
        <v>1</v>
      </c>
      <c r="F9" s="57">
        <v>7</v>
      </c>
      <c r="G9" s="57">
        <v>1</v>
      </c>
      <c r="H9" s="57">
        <v>1</v>
      </c>
      <c r="I9" s="57">
        <v>16</v>
      </c>
      <c r="J9" s="58">
        <f t="shared" si="2"/>
        <v>26</v>
      </c>
      <c r="K9" s="59">
        <f t="shared" si="1"/>
        <v>0.2</v>
      </c>
      <c r="L9" s="59">
        <f t="shared" si="1"/>
        <v>2.8000000000000003</v>
      </c>
      <c r="M9" s="59">
        <f t="shared" si="1"/>
        <v>0.6</v>
      </c>
      <c r="N9" s="59">
        <f t="shared" si="1"/>
        <v>0.8</v>
      </c>
      <c r="O9" s="59">
        <f t="shared" si="1"/>
        <v>16</v>
      </c>
      <c r="P9" s="59">
        <f>SUM(K9:O9)</f>
        <v>20.399999999999999</v>
      </c>
      <c r="Q9" s="60">
        <v>55</v>
      </c>
      <c r="R9" s="61">
        <f t="shared" si="3"/>
        <v>37.090000000000003</v>
      </c>
      <c r="S9" s="62">
        <f t="shared" si="4"/>
        <v>1.4180000000000006</v>
      </c>
      <c r="T9" s="63" t="str">
        <f t="shared" si="5"/>
        <v>û</v>
      </c>
      <c r="U9" s="64">
        <v>37.090000000000003</v>
      </c>
      <c r="V9" s="65" t="s">
        <v>25</v>
      </c>
    </row>
    <row r="10" spans="1:28" ht="23.25" customHeight="1" x14ac:dyDescent="0.2">
      <c r="A10" s="53">
        <v>4</v>
      </c>
      <c r="B10" s="68" t="s">
        <v>33</v>
      </c>
      <c r="C10" s="69"/>
      <c r="D10" s="56">
        <v>55</v>
      </c>
      <c r="E10" s="57"/>
      <c r="F10" s="57">
        <v>8</v>
      </c>
      <c r="G10" s="57">
        <v>9</v>
      </c>
      <c r="H10" s="57">
        <v>2</v>
      </c>
      <c r="I10" s="57">
        <v>53</v>
      </c>
      <c r="J10" s="58">
        <f t="shared" si="2"/>
        <v>72</v>
      </c>
      <c r="K10" s="59">
        <f t="shared" si="1"/>
        <v>0</v>
      </c>
      <c r="L10" s="59">
        <f t="shared" si="1"/>
        <v>3.2</v>
      </c>
      <c r="M10" s="59">
        <f t="shared" si="1"/>
        <v>5.3999999999999995</v>
      </c>
      <c r="N10" s="59">
        <f t="shared" si="1"/>
        <v>1.6</v>
      </c>
      <c r="O10" s="59">
        <f t="shared" si="1"/>
        <v>53</v>
      </c>
      <c r="P10" s="59">
        <f>SUM(K10:O10)</f>
        <v>63.2</v>
      </c>
      <c r="Q10" s="60">
        <v>48</v>
      </c>
      <c r="R10" s="61">
        <f t="shared" si="3"/>
        <v>131.66999999999999</v>
      </c>
      <c r="S10" s="62">
        <f t="shared" si="4"/>
        <v>5</v>
      </c>
      <c r="T10" s="63" t="str">
        <f t="shared" si="5"/>
        <v>ü</v>
      </c>
      <c r="U10" s="64">
        <v>66.38</v>
      </c>
      <c r="V10" s="65" t="s">
        <v>25</v>
      </c>
    </row>
    <row r="11" spans="1:28" ht="23.25" customHeight="1" x14ac:dyDescent="0.2">
      <c r="A11" s="53">
        <v>5</v>
      </c>
      <c r="B11" s="68" t="s">
        <v>34</v>
      </c>
      <c r="C11" s="69"/>
      <c r="D11" s="56">
        <v>55</v>
      </c>
      <c r="E11" s="57">
        <v>11</v>
      </c>
      <c r="F11" s="57">
        <v>12</v>
      </c>
      <c r="G11" s="57">
        <v>14</v>
      </c>
      <c r="H11" s="57"/>
      <c r="I11" s="57">
        <v>46</v>
      </c>
      <c r="J11" s="58">
        <f t="shared" si="2"/>
        <v>83</v>
      </c>
      <c r="K11" s="59">
        <f t="shared" si="1"/>
        <v>2.2000000000000002</v>
      </c>
      <c r="L11" s="59">
        <f t="shared" si="1"/>
        <v>4.8000000000000007</v>
      </c>
      <c r="M11" s="59">
        <f t="shared" si="1"/>
        <v>8.4</v>
      </c>
      <c r="N11" s="59">
        <f t="shared" si="1"/>
        <v>0</v>
      </c>
      <c r="O11" s="59">
        <f t="shared" si="1"/>
        <v>46</v>
      </c>
      <c r="P11" s="59">
        <f t="shared" ref="P11:P30" si="6">SUM(K11:O11)</f>
        <v>61.400000000000006</v>
      </c>
      <c r="Q11" s="60">
        <v>94</v>
      </c>
      <c r="R11" s="61">
        <f t="shared" si="3"/>
        <v>65.319999999999993</v>
      </c>
      <c r="S11" s="62">
        <f t="shared" si="4"/>
        <v>5</v>
      </c>
      <c r="T11" s="63" t="str">
        <f t="shared" si="5"/>
        <v>ü</v>
      </c>
      <c r="U11" s="64">
        <v>57.45</v>
      </c>
      <c r="V11" s="65" t="s">
        <v>25</v>
      </c>
    </row>
    <row r="12" spans="1:28" ht="23.25" customHeight="1" x14ac:dyDescent="0.2">
      <c r="A12" s="53">
        <v>6</v>
      </c>
      <c r="B12" s="68" t="s">
        <v>35</v>
      </c>
      <c r="C12" s="69"/>
      <c r="D12" s="56">
        <v>55</v>
      </c>
      <c r="E12" s="57">
        <v>54</v>
      </c>
      <c r="F12" s="57">
        <v>31</v>
      </c>
      <c r="G12" s="57">
        <v>11</v>
      </c>
      <c r="H12" s="57">
        <v>1</v>
      </c>
      <c r="I12" s="57">
        <v>21</v>
      </c>
      <c r="J12" s="58">
        <f t="shared" si="2"/>
        <v>118</v>
      </c>
      <c r="K12" s="59">
        <f t="shared" si="1"/>
        <v>10.8</v>
      </c>
      <c r="L12" s="59">
        <f t="shared" si="1"/>
        <v>12.4</v>
      </c>
      <c r="M12" s="59">
        <f t="shared" si="1"/>
        <v>6.6</v>
      </c>
      <c r="N12" s="59">
        <f t="shared" si="1"/>
        <v>0.8</v>
      </c>
      <c r="O12" s="59">
        <f t="shared" si="1"/>
        <v>21</v>
      </c>
      <c r="P12" s="59">
        <f>SUM(K12:O12)</f>
        <v>51.600000000000009</v>
      </c>
      <c r="Q12" s="60">
        <v>51</v>
      </c>
      <c r="R12" s="61">
        <f t="shared" si="3"/>
        <v>101.18</v>
      </c>
      <c r="S12" s="62">
        <f t="shared" si="4"/>
        <v>5</v>
      </c>
      <c r="T12" s="63" t="str">
        <f t="shared" si="5"/>
        <v>ü</v>
      </c>
      <c r="U12" s="64">
        <v>113.73</v>
      </c>
      <c r="V12" s="65" t="s">
        <v>25</v>
      </c>
    </row>
    <row r="13" spans="1:28" ht="23.25" customHeight="1" x14ac:dyDescent="0.2">
      <c r="A13" s="53">
        <v>7</v>
      </c>
      <c r="B13" s="68" t="s">
        <v>36</v>
      </c>
      <c r="C13" s="69"/>
      <c r="D13" s="56">
        <v>55</v>
      </c>
      <c r="E13" s="70">
        <v>25</v>
      </c>
      <c r="F13" s="57">
        <v>2</v>
      </c>
      <c r="G13" s="57">
        <v>19</v>
      </c>
      <c r="H13" s="57">
        <v>2</v>
      </c>
      <c r="I13" s="57">
        <v>16</v>
      </c>
      <c r="J13" s="58">
        <f t="shared" si="2"/>
        <v>64</v>
      </c>
      <c r="K13" s="59">
        <f t="shared" si="1"/>
        <v>5</v>
      </c>
      <c r="L13" s="59">
        <f t="shared" si="1"/>
        <v>0.8</v>
      </c>
      <c r="M13" s="59">
        <f t="shared" si="1"/>
        <v>11.4</v>
      </c>
      <c r="N13" s="59">
        <f t="shared" si="1"/>
        <v>1.6</v>
      </c>
      <c r="O13" s="59">
        <f t="shared" si="1"/>
        <v>16</v>
      </c>
      <c r="P13" s="59">
        <f t="shared" si="6"/>
        <v>34.799999999999997</v>
      </c>
      <c r="Q13" s="60">
        <v>59</v>
      </c>
      <c r="R13" s="61">
        <f t="shared" si="3"/>
        <v>58.98</v>
      </c>
      <c r="S13" s="62">
        <f t="shared" si="4"/>
        <v>5</v>
      </c>
      <c r="T13" s="63" t="str">
        <f t="shared" si="5"/>
        <v>ü</v>
      </c>
      <c r="U13" s="64">
        <v>56.27</v>
      </c>
      <c r="V13" s="65" t="s">
        <v>25</v>
      </c>
    </row>
    <row r="14" spans="1:28" ht="23.25" customHeight="1" x14ac:dyDescent="0.2">
      <c r="A14" s="53">
        <v>8</v>
      </c>
      <c r="B14" s="68" t="s">
        <v>37</v>
      </c>
      <c r="C14" s="69"/>
      <c r="D14" s="56">
        <v>55</v>
      </c>
      <c r="E14" s="57">
        <v>5</v>
      </c>
      <c r="F14" s="57">
        <v>22</v>
      </c>
      <c r="G14" s="57">
        <v>4</v>
      </c>
      <c r="H14" s="57"/>
      <c r="I14" s="57">
        <v>13</v>
      </c>
      <c r="J14" s="58">
        <f t="shared" si="2"/>
        <v>44</v>
      </c>
      <c r="K14" s="59">
        <f t="shared" si="1"/>
        <v>1</v>
      </c>
      <c r="L14" s="59">
        <f t="shared" si="1"/>
        <v>8.8000000000000007</v>
      </c>
      <c r="M14" s="59">
        <f t="shared" si="1"/>
        <v>2.4</v>
      </c>
      <c r="N14" s="59">
        <f t="shared" si="1"/>
        <v>0</v>
      </c>
      <c r="O14" s="59">
        <f t="shared" si="1"/>
        <v>13</v>
      </c>
      <c r="P14" s="59">
        <f t="shared" si="6"/>
        <v>25.200000000000003</v>
      </c>
      <c r="Q14" s="60">
        <v>68</v>
      </c>
      <c r="R14" s="61">
        <f t="shared" si="3"/>
        <v>37.06</v>
      </c>
      <c r="S14" s="62">
        <f>IF(R14=0,0,IF(R14="N/A",1,IF(R14&lt;=X$8,1,IF(R14=Y$8,2,IF(R14&lt;Y$8,(((R14-X$8)/AB$6)+1),IF(R14=Z$8,3,IF(R14&lt;Z$8,(((R14-Y$8)/AB$6)+2),IF(R14=AA$8,4,IF(R14&lt;AA$8,(((R14-Z$8)/AB$6)+3),IF(R14&gt;=AB$8,5,IF(R14&lt;AB$8,(((R14-AA$8)/AB$6)+4),0)))))))))))</f>
        <v>1.4120000000000004</v>
      </c>
      <c r="T14" s="63" t="str">
        <f t="shared" si="5"/>
        <v>û</v>
      </c>
      <c r="U14" s="64">
        <v>39.03</v>
      </c>
      <c r="V14" s="65" t="s">
        <v>25</v>
      </c>
    </row>
    <row r="15" spans="1:28" ht="23.25" customHeight="1" x14ac:dyDescent="0.2">
      <c r="A15" s="53">
        <v>9</v>
      </c>
      <c r="B15" s="68" t="s">
        <v>38</v>
      </c>
      <c r="C15" s="69"/>
      <c r="D15" s="56">
        <v>55</v>
      </c>
      <c r="E15" s="57"/>
      <c r="F15" s="57"/>
      <c r="G15" s="57">
        <v>4</v>
      </c>
      <c r="H15" s="57">
        <v>2</v>
      </c>
      <c r="I15" s="57">
        <v>4</v>
      </c>
      <c r="J15" s="58">
        <f t="shared" si="2"/>
        <v>10</v>
      </c>
      <c r="K15" s="59">
        <f t="shared" si="1"/>
        <v>0</v>
      </c>
      <c r="L15" s="59">
        <f t="shared" si="1"/>
        <v>0</v>
      </c>
      <c r="M15" s="59">
        <f t="shared" si="1"/>
        <v>2.4</v>
      </c>
      <c r="N15" s="59">
        <f t="shared" si="1"/>
        <v>1.6</v>
      </c>
      <c r="O15" s="59">
        <f t="shared" si="1"/>
        <v>4</v>
      </c>
      <c r="P15" s="59">
        <f t="shared" si="6"/>
        <v>8</v>
      </c>
      <c r="Q15" s="60">
        <v>44</v>
      </c>
      <c r="R15" s="61">
        <f>IFERROR(ROUND((P15/Q15)*100,2),0)</f>
        <v>18.18</v>
      </c>
      <c r="S15" s="62">
        <f t="shared" si="4"/>
        <v>1</v>
      </c>
      <c r="T15" s="63" t="str">
        <f t="shared" si="5"/>
        <v>û</v>
      </c>
      <c r="U15" s="64">
        <v>25.45</v>
      </c>
      <c r="V15" s="65" t="s">
        <v>25</v>
      </c>
    </row>
    <row r="16" spans="1:28" ht="23.25" customHeight="1" x14ac:dyDescent="0.2">
      <c r="A16" s="53">
        <v>10</v>
      </c>
      <c r="B16" s="68" t="s">
        <v>39</v>
      </c>
      <c r="C16" s="69"/>
      <c r="D16" s="56">
        <v>55</v>
      </c>
      <c r="E16" s="57">
        <v>15</v>
      </c>
      <c r="F16" s="57">
        <v>5</v>
      </c>
      <c r="G16" s="57">
        <v>17</v>
      </c>
      <c r="H16" s="71">
        <v>6</v>
      </c>
      <c r="I16" s="71">
        <v>10</v>
      </c>
      <c r="J16" s="58">
        <f t="shared" si="2"/>
        <v>53</v>
      </c>
      <c r="K16" s="59">
        <f t="shared" si="1"/>
        <v>3</v>
      </c>
      <c r="L16" s="59">
        <f t="shared" si="1"/>
        <v>2</v>
      </c>
      <c r="M16" s="59">
        <f t="shared" si="1"/>
        <v>10.199999999999999</v>
      </c>
      <c r="N16" s="59">
        <f t="shared" si="1"/>
        <v>4.8000000000000007</v>
      </c>
      <c r="O16" s="59">
        <f t="shared" si="1"/>
        <v>10</v>
      </c>
      <c r="P16" s="59">
        <f t="shared" si="6"/>
        <v>30</v>
      </c>
      <c r="Q16" s="72">
        <v>65</v>
      </c>
      <c r="R16" s="61">
        <f t="shared" si="3"/>
        <v>46.15</v>
      </c>
      <c r="S16" s="62">
        <f t="shared" si="4"/>
        <v>3.2299999999999995</v>
      </c>
      <c r="T16" s="63" t="str">
        <f t="shared" si="5"/>
        <v>û</v>
      </c>
      <c r="U16" s="73">
        <v>34.299999999999997</v>
      </c>
      <c r="V16" s="65" t="s">
        <v>25</v>
      </c>
    </row>
    <row r="17" spans="1:22" ht="23.25" customHeight="1" x14ac:dyDescent="0.2">
      <c r="A17" s="74">
        <v>11</v>
      </c>
      <c r="B17" s="68" t="s">
        <v>40</v>
      </c>
      <c r="C17" s="69"/>
      <c r="D17" s="56">
        <v>55</v>
      </c>
      <c r="E17" s="75">
        <f>SUM(E18:E21)</f>
        <v>2</v>
      </c>
      <c r="F17" s="75">
        <f t="shared" ref="F17:I17" si="7">SUM(F18:F21)</f>
        <v>0</v>
      </c>
      <c r="G17" s="75">
        <f t="shared" si="7"/>
        <v>5</v>
      </c>
      <c r="H17" s="75">
        <f t="shared" si="7"/>
        <v>0</v>
      </c>
      <c r="I17" s="75">
        <f t="shared" si="7"/>
        <v>1</v>
      </c>
      <c r="J17" s="76">
        <f>SUM(E17:I17)</f>
        <v>8</v>
      </c>
      <c r="K17" s="77">
        <f>E17*K$5</f>
        <v>0.4</v>
      </c>
      <c r="L17" s="77">
        <f t="shared" si="1"/>
        <v>0</v>
      </c>
      <c r="M17" s="77">
        <f t="shared" si="1"/>
        <v>3</v>
      </c>
      <c r="N17" s="77">
        <f t="shared" si="1"/>
        <v>0</v>
      </c>
      <c r="O17" s="77">
        <f t="shared" si="1"/>
        <v>1</v>
      </c>
      <c r="P17" s="77">
        <f t="shared" si="6"/>
        <v>4.4000000000000004</v>
      </c>
      <c r="Q17" s="78">
        <v>22</v>
      </c>
      <c r="R17" s="61">
        <f t="shared" si="3"/>
        <v>20</v>
      </c>
      <c r="S17" s="62">
        <f t="shared" si="4"/>
        <v>1</v>
      </c>
      <c r="T17" s="63" t="str">
        <f t="shared" si="5"/>
        <v>û</v>
      </c>
      <c r="U17" s="64">
        <v>22.73</v>
      </c>
      <c r="V17" s="65" t="s">
        <v>25</v>
      </c>
    </row>
    <row r="18" spans="1:22" ht="23.25" customHeight="1" x14ac:dyDescent="0.55000000000000004">
      <c r="A18" s="79"/>
      <c r="B18" s="80" t="s">
        <v>41</v>
      </c>
      <c r="C18" s="81"/>
      <c r="D18" s="82"/>
      <c r="E18" s="83">
        <v>2</v>
      </c>
      <c r="F18" s="83"/>
      <c r="G18" s="83">
        <v>1</v>
      </c>
      <c r="H18" s="84"/>
      <c r="I18" s="84">
        <v>1</v>
      </c>
      <c r="J18" s="76">
        <f>SUM(E18:I18)</f>
        <v>4</v>
      </c>
      <c r="K18" s="77">
        <f>E18*K$5</f>
        <v>0.4</v>
      </c>
      <c r="L18" s="77">
        <f>F18*L$5</f>
        <v>0</v>
      </c>
      <c r="M18" s="77">
        <f t="shared" si="1"/>
        <v>0.6</v>
      </c>
      <c r="N18" s="77">
        <f t="shared" si="1"/>
        <v>0</v>
      </c>
      <c r="O18" s="77">
        <f t="shared" si="1"/>
        <v>1</v>
      </c>
      <c r="P18" s="77">
        <f>SUM(K18:O18)</f>
        <v>2</v>
      </c>
      <c r="Q18" s="85"/>
      <c r="R18" s="86"/>
      <c r="S18" s="87"/>
      <c r="T18" s="88"/>
      <c r="U18" s="89"/>
      <c r="V18" s="89"/>
    </row>
    <row r="19" spans="1:22" ht="23.25" customHeight="1" x14ac:dyDescent="0.55000000000000004">
      <c r="B19" s="80" t="s">
        <v>42</v>
      </c>
      <c r="C19" s="81"/>
      <c r="D19" s="90"/>
      <c r="E19" s="83"/>
      <c r="F19" s="83"/>
      <c r="G19" s="83"/>
      <c r="H19" s="84"/>
      <c r="I19" s="84"/>
      <c r="J19" s="76">
        <f>SUM(E19:I19)</f>
        <v>0</v>
      </c>
      <c r="K19" s="77">
        <f>E19*K$5</f>
        <v>0</v>
      </c>
      <c r="L19" s="77">
        <f>F19*L$5</f>
        <v>0</v>
      </c>
      <c r="M19" s="77">
        <f t="shared" si="1"/>
        <v>0</v>
      </c>
      <c r="N19" s="77">
        <f t="shared" si="1"/>
        <v>0</v>
      </c>
      <c r="O19" s="77">
        <f t="shared" si="1"/>
        <v>0</v>
      </c>
      <c r="P19" s="77">
        <f>SUM(K19:O19)</f>
        <v>0</v>
      </c>
      <c r="Q19" s="85"/>
      <c r="R19" s="86"/>
      <c r="S19" s="87"/>
      <c r="T19" s="88"/>
      <c r="U19" s="89"/>
      <c r="V19" s="89"/>
    </row>
    <row r="20" spans="1:22" ht="23.25" customHeight="1" x14ac:dyDescent="0.55000000000000004">
      <c r="B20" s="80" t="s">
        <v>43</v>
      </c>
      <c r="C20" s="81"/>
      <c r="D20" s="90"/>
      <c r="E20" s="83"/>
      <c r="F20" s="83"/>
      <c r="G20" s="83">
        <v>2</v>
      </c>
      <c r="H20" s="84"/>
      <c r="I20" s="84"/>
      <c r="J20" s="76">
        <f t="shared" si="2"/>
        <v>2</v>
      </c>
      <c r="K20" s="77">
        <f t="shared" si="1"/>
        <v>0</v>
      </c>
      <c r="L20" s="77">
        <f t="shared" si="1"/>
        <v>0</v>
      </c>
      <c r="M20" s="77">
        <f t="shared" si="1"/>
        <v>1.2</v>
      </c>
      <c r="N20" s="77">
        <f t="shared" si="1"/>
        <v>0</v>
      </c>
      <c r="O20" s="77">
        <f t="shared" si="1"/>
        <v>0</v>
      </c>
      <c r="P20" s="77">
        <f t="shared" si="6"/>
        <v>1.2</v>
      </c>
      <c r="Q20" s="85"/>
      <c r="R20" s="86"/>
      <c r="S20" s="87"/>
      <c r="T20" s="88"/>
      <c r="U20" s="89"/>
      <c r="V20" s="89"/>
    </row>
    <row r="21" spans="1:22" ht="23.25" customHeight="1" x14ac:dyDescent="0.55000000000000004">
      <c r="B21" s="80" t="s">
        <v>44</v>
      </c>
      <c r="C21" s="81"/>
      <c r="D21" s="90"/>
      <c r="E21" s="83"/>
      <c r="F21" s="83"/>
      <c r="G21" s="83">
        <v>2</v>
      </c>
      <c r="H21" s="84"/>
      <c r="I21" s="84"/>
      <c r="J21" s="76">
        <f t="shared" si="2"/>
        <v>2</v>
      </c>
      <c r="K21" s="77">
        <f t="shared" si="1"/>
        <v>0</v>
      </c>
      <c r="L21" s="77">
        <f t="shared" si="1"/>
        <v>0</v>
      </c>
      <c r="M21" s="77">
        <f t="shared" si="1"/>
        <v>1.2</v>
      </c>
      <c r="N21" s="77">
        <f t="shared" si="1"/>
        <v>0</v>
      </c>
      <c r="O21" s="77">
        <f t="shared" si="1"/>
        <v>0</v>
      </c>
      <c r="P21" s="77">
        <f t="shared" si="6"/>
        <v>1.2</v>
      </c>
      <c r="Q21" s="85"/>
      <c r="R21" s="86"/>
      <c r="S21" s="87"/>
      <c r="T21" s="88"/>
      <c r="U21" s="89"/>
      <c r="V21" s="89"/>
    </row>
    <row r="22" spans="1:22" ht="23.25" customHeight="1" x14ac:dyDescent="0.2">
      <c r="A22" s="91" t="s">
        <v>45</v>
      </c>
      <c r="B22" s="92"/>
      <c r="C22" s="93"/>
      <c r="D22" s="42">
        <v>55</v>
      </c>
      <c r="E22" s="43">
        <f t="shared" ref="E22:I22" si="8">SUM(E23:E26)</f>
        <v>15</v>
      </c>
      <c r="F22" s="43">
        <f t="shared" si="8"/>
        <v>4</v>
      </c>
      <c r="G22" s="43">
        <f t="shared" si="8"/>
        <v>9</v>
      </c>
      <c r="H22" s="43">
        <f t="shared" si="8"/>
        <v>0</v>
      </c>
      <c r="I22" s="43">
        <f t="shared" si="8"/>
        <v>63</v>
      </c>
      <c r="J22" s="43">
        <f>SUM(J23:J26)</f>
        <v>91</v>
      </c>
      <c r="K22" s="44">
        <f t="shared" si="1"/>
        <v>3</v>
      </c>
      <c r="L22" s="44">
        <f t="shared" si="1"/>
        <v>1.6</v>
      </c>
      <c r="M22" s="44">
        <f t="shared" si="1"/>
        <v>5.3999999999999995</v>
      </c>
      <c r="N22" s="44">
        <f t="shared" si="1"/>
        <v>0</v>
      </c>
      <c r="O22" s="44">
        <f t="shared" si="1"/>
        <v>63</v>
      </c>
      <c r="P22" s="44">
        <f t="shared" si="6"/>
        <v>73</v>
      </c>
      <c r="Q22" s="94">
        <f>SUM(Q23:Q26)</f>
        <v>189</v>
      </c>
      <c r="R22" s="46">
        <f>IFERROR(ROUND((P22/Q22)*100,2),0)</f>
        <v>38.619999999999997</v>
      </c>
      <c r="S22" s="47">
        <f>IF(R22=0,0,IF(R22="N/A",1,IF(R22&lt;=X$8,1,IF(R22=Y$8,2,IF(R22&lt;Y$8,(((R22-X$8)/AB$6)+1),IF(R22=Z$8,3,IF(R22&lt;Z$8,(((R22-Y$8)/AB$6)+2),IF(R22=AA$8,4,IF(R22&lt;AA$8,(((R22-Z$8)/AB$6)+3),IF(R22&gt;=AB$8,5,IF(R22&lt;AB$8,(((R22-AA$8)/AB$6)+4),0)))))))))))</f>
        <v>1.7239999999999995</v>
      </c>
      <c r="T22" s="48" t="str">
        <f>IF(S22=5,"ü","û")</f>
        <v>û</v>
      </c>
      <c r="U22" s="49"/>
      <c r="V22" s="49"/>
    </row>
    <row r="23" spans="1:22" ht="23.25" customHeight="1" x14ac:dyDescent="0.55000000000000004">
      <c r="A23" s="53">
        <v>1</v>
      </c>
      <c r="B23" s="68" t="s">
        <v>46</v>
      </c>
      <c r="C23" s="69"/>
      <c r="D23" s="56">
        <v>55</v>
      </c>
      <c r="E23" s="71">
        <v>2</v>
      </c>
      <c r="F23" s="71"/>
      <c r="G23" s="71">
        <v>1</v>
      </c>
      <c r="H23" s="71"/>
      <c r="I23" s="71">
        <v>1</v>
      </c>
      <c r="J23" s="95">
        <f>SUM(E23:I23)</f>
        <v>4</v>
      </c>
      <c r="K23" s="96">
        <f t="shared" si="1"/>
        <v>0.4</v>
      </c>
      <c r="L23" s="96">
        <f t="shared" si="1"/>
        <v>0</v>
      </c>
      <c r="M23" s="96">
        <f t="shared" si="1"/>
        <v>0.6</v>
      </c>
      <c r="N23" s="96">
        <f t="shared" si="1"/>
        <v>0</v>
      </c>
      <c r="O23" s="96">
        <f t="shared" si="1"/>
        <v>1</v>
      </c>
      <c r="P23" s="96">
        <f t="shared" si="6"/>
        <v>2</v>
      </c>
      <c r="Q23" s="97">
        <v>14</v>
      </c>
      <c r="R23" s="61">
        <f>IFERROR(ROUND((P23/Q23)*100,2),0)</f>
        <v>14.29</v>
      </c>
      <c r="S23" s="62">
        <f>IF(R23=0,0,IF(R23="N/A",1,IF(R23&lt;=X$8,1,IF(R23=Y$8,2,IF(R23&lt;Y$8,(((R23-X$8)/AB$6)+1),IF(R23=Z$8,3,IF(R23&lt;Z$8,(((R23-Y$8)/AB$6)+2),IF(R23=AA$8,4,IF(R23&lt;AA$8,(((R23-Z$8)/AB$6)+3),IF(R23&gt;=AB$8,5,IF(R23&lt;AB$8,(((R23-AA$8)/AB$6)+4),0)))))))))))</f>
        <v>1</v>
      </c>
      <c r="T23" s="63" t="str">
        <f t="shared" ref="T23:T26" si="9">IF(S23=5,"ü","û")</f>
        <v>û</v>
      </c>
      <c r="U23" s="64"/>
      <c r="V23" s="98"/>
    </row>
    <row r="24" spans="1:22" ht="23.25" customHeight="1" x14ac:dyDescent="0.55000000000000004">
      <c r="A24" s="53">
        <v>2</v>
      </c>
      <c r="B24" s="68" t="s">
        <v>47</v>
      </c>
      <c r="C24" s="69"/>
      <c r="D24" s="56">
        <v>55</v>
      </c>
      <c r="E24" s="71">
        <v>3</v>
      </c>
      <c r="F24" s="71"/>
      <c r="G24" s="57">
        <v>3</v>
      </c>
      <c r="H24" s="57"/>
      <c r="I24" s="57">
        <v>46</v>
      </c>
      <c r="J24" s="95">
        <f>SUM(E24:I24)</f>
        <v>52</v>
      </c>
      <c r="K24" s="59">
        <f t="shared" si="1"/>
        <v>0.60000000000000009</v>
      </c>
      <c r="L24" s="59">
        <f t="shared" si="1"/>
        <v>0</v>
      </c>
      <c r="M24" s="59">
        <f t="shared" si="1"/>
        <v>1.7999999999999998</v>
      </c>
      <c r="N24" s="59">
        <f t="shared" si="1"/>
        <v>0</v>
      </c>
      <c r="O24" s="59">
        <f t="shared" si="1"/>
        <v>46</v>
      </c>
      <c r="P24" s="59">
        <f t="shared" si="6"/>
        <v>48.4</v>
      </c>
      <c r="Q24" s="99">
        <v>108</v>
      </c>
      <c r="R24" s="61">
        <f t="shared" ref="R24:R26" si="10">IFERROR(ROUND((P24/Q24)*100,2),0)</f>
        <v>44.81</v>
      </c>
      <c r="S24" s="62">
        <f t="shared" ref="S24:S26" si="11">IF(R24=0,0,IF(R24="N/A",1,IF(R24&lt;=X$8,1,IF(R24=Y$8,2,IF(R24&lt;Y$8,(((R24-X$8)/AB$6)+1),IF(R24=Z$8,3,IF(R24&lt;Z$8,(((R24-Y$8)/AB$6)+2),IF(R24=AA$8,4,IF(R24&lt;AA$8,(((R24-Z$8)/AB$6)+3),IF(R24&gt;=AB$8,5,IF(R24&lt;AB$8,(((R24-AA$8)/AB$6)+4),0)))))))))))</f>
        <v>2.9620000000000006</v>
      </c>
      <c r="T24" s="63" t="str">
        <f t="shared" si="9"/>
        <v>û</v>
      </c>
      <c r="U24" s="73">
        <v>41.5</v>
      </c>
      <c r="V24" s="100" t="s">
        <v>25</v>
      </c>
    </row>
    <row r="25" spans="1:22" ht="23.25" customHeight="1" x14ac:dyDescent="0.55000000000000004">
      <c r="A25" s="53">
        <v>3</v>
      </c>
      <c r="B25" s="68" t="s">
        <v>48</v>
      </c>
      <c r="C25" s="69"/>
      <c r="D25" s="56">
        <v>55</v>
      </c>
      <c r="E25" s="71">
        <v>5</v>
      </c>
      <c r="F25" s="71">
        <v>4</v>
      </c>
      <c r="G25" s="71">
        <v>5</v>
      </c>
      <c r="H25" s="71"/>
      <c r="I25" s="57">
        <v>14</v>
      </c>
      <c r="J25" s="95">
        <f>SUM(E25:I25)</f>
        <v>28</v>
      </c>
      <c r="K25" s="59">
        <f t="shared" si="1"/>
        <v>1</v>
      </c>
      <c r="L25" s="59">
        <f t="shared" si="1"/>
        <v>1.6</v>
      </c>
      <c r="M25" s="59">
        <f t="shared" si="1"/>
        <v>3</v>
      </c>
      <c r="N25" s="59">
        <f t="shared" si="1"/>
        <v>0</v>
      </c>
      <c r="O25" s="59">
        <f t="shared" si="1"/>
        <v>14</v>
      </c>
      <c r="P25" s="59">
        <f t="shared" si="6"/>
        <v>19.600000000000001</v>
      </c>
      <c r="Q25" s="99">
        <v>55</v>
      </c>
      <c r="R25" s="61">
        <f t="shared" si="10"/>
        <v>35.64</v>
      </c>
      <c r="S25" s="62">
        <f>IF(R25=0,0,IF(R25="N/A",1,IF(R25&lt;=X$8,1,IF(R25=Y$8,2,IF(R25&lt;Y$8,(((R25-X$8)/AB$6)+1),IF(R25=Z$8,3,IF(R25&lt;Z$8,(((R25-Y$8)/AB$6)+2),IF(R25=AA$8,4,IF(R25&lt;AA$8,(((R25-Z$8)/AB$6)+3),IF(R25&gt;=AB$8,5,IF(R25&lt;AB$8,(((R25-AA$8)/AB$6)+4),0)))))))))))</f>
        <v>1.1280000000000001</v>
      </c>
      <c r="T25" s="63" t="str">
        <f t="shared" si="9"/>
        <v>û</v>
      </c>
      <c r="U25" s="73">
        <v>37.450000000000003</v>
      </c>
      <c r="V25" s="100" t="s">
        <v>25</v>
      </c>
    </row>
    <row r="26" spans="1:22" ht="23.25" customHeight="1" x14ac:dyDescent="0.55000000000000004">
      <c r="A26" s="53">
        <v>4</v>
      </c>
      <c r="B26" s="101" t="s">
        <v>49</v>
      </c>
      <c r="C26" s="102"/>
      <c r="D26" s="56">
        <v>55</v>
      </c>
      <c r="E26" s="71">
        <v>5</v>
      </c>
      <c r="F26" s="71"/>
      <c r="G26" s="71"/>
      <c r="H26" s="71"/>
      <c r="I26" s="103">
        <v>2</v>
      </c>
      <c r="J26" s="95">
        <f>SUM(E26:I26)</f>
        <v>7</v>
      </c>
      <c r="K26" s="59">
        <f t="shared" si="1"/>
        <v>1</v>
      </c>
      <c r="L26" s="59">
        <f t="shared" si="1"/>
        <v>0</v>
      </c>
      <c r="M26" s="59">
        <f t="shared" si="1"/>
        <v>0</v>
      </c>
      <c r="N26" s="59">
        <f t="shared" si="1"/>
        <v>0</v>
      </c>
      <c r="O26" s="59">
        <f t="shared" si="1"/>
        <v>2</v>
      </c>
      <c r="P26" s="59">
        <f t="shared" si="6"/>
        <v>3</v>
      </c>
      <c r="Q26" s="104">
        <v>12</v>
      </c>
      <c r="R26" s="61">
        <f t="shared" si="10"/>
        <v>25</v>
      </c>
      <c r="S26" s="62">
        <f t="shared" si="11"/>
        <v>1</v>
      </c>
      <c r="T26" s="63" t="str">
        <f t="shared" si="9"/>
        <v>û</v>
      </c>
      <c r="U26" s="73">
        <v>16.670000000000002</v>
      </c>
      <c r="V26" s="100" t="s">
        <v>25</v>
      </c>
    </row>
    <row r="27" spans="1:22" ht="24.6" customHeight="1" x14ac:dyDescent="0.2">
      <c r="A27" s="105" t="s">
        <v>50</v>
      </c>
      <c r="B27" s="106"/>
      <c r="C27" s="107"/>
      <c r="D27" s="42">
        <v>55</v>
      </c>
      <c r="E27" s="43">
        <f>SUM(E28:E29)</f>
        <v>10</v>
      </c>
      <c r="F27" s="43">
        <f>SUM(F28:F29)</f>
        <v>1</v>
      </c>
      <c r="G27" s="43">
        <f t="shared" ref="G27:H27" si="12">SUM(G28:G29)</f>
        <v>10</v>
      </c>
      <c r="H27" s="43">
        <f t="shared" si="12"/>
        <v>8</v>
      </c>
      <c r="I27" s="43">
        <f>SUM(I28:I29)</f>
        <v>21</v>
      </c>
      <c r="J27" s="43">
        <f>SUM(J28:J29)</f>
        <v>50</v>
      </c>
      <c r="K27" s="44">
        <f t="shared" si="1"/>
        <v>2</v>
      </c>
      <c r="L27" s="44">
        <f t="shared" si="1"/>
        <v>0.4</v>
      </c>
      <c r="M27" s="44">
        <f t="shared" si="1"/>
        <v>6</v>
      </c>
      <c r="N27" s="44">
        <f t="shared" si="1"/>
        <v>6.4</v>
      </c>
      <c r="O27" s="44">
        <f t="shared" si="1"/>
        <v>21</v>
      </c>
      <c r="P27" s="44">
        <f t="shared" si="6"/>
        <v>35.799999999999997</v>
      </c>
      <c r="Q27" s="94">
        <f>SUM(Q28:Q29)</f>
        <v>114</v>
      </c>
      <c r="R27" s="46">
        <f>IFERROR(ROUND((P27/Q27)*100,2),0)</f>
        <v>31.4</v>
      </c>
      <c r="S27" s="47">
        <f>IF(R27=0,0,IF(R27="N/A",1,IF(R27&lt;=X$8,1,IF(R27=Y$8,2,IF(R27&lt;Y$8,(((R27-X$8)/AB$6)+1),IF(R27=Z$8,3,IF(R27&lt;Z$8,(((R27-Y$8)/AB$6)+2),IF(R27=AA$8,4,IF(R27&lt;AA$8,(((R27-Z$8)/AB$6)+3),IF(R27&gt;=AB$8,5,IF(R27&lt;AB$8,(((R27-AA$8)/AB$6)+4),0)))))))))))</f>
        <v>1</v>
      </c>
      <c r="T27" s="48" t="str">
        <f>IF(S27=5,"ü","û")</f>
        <v>û</v>
      </c>
      <c r="U27" s="49"/>
      <c r="V27" s="49"/>
    </row>
    <row r="28" spans="1:22" ht="23.25" customHeight="1" x14ac:dyDescent="0.55000000000000004">
      <c r="A28" s="53">
        <v>1</v>
      </c>
      <c r="B28" s="68" t="s">
        <v>51</v>
      </c>
      <c r="C28" s="69"/>
      <c r="D28" s="56">
        <v>55</v>
      </c>
      <c r="E28" s="57"/>
      <c r="F28" s="57">
        <v>1</v>
      </c>
      <c r="G28" s="57">
        <v>5</v>
      </c>
      <c r="H28" s="57">
        <v>6</v>
      </c>
      <c r="I28" s="57">
        <v>4</v>
      </c>
      <c r="J28" s="95">
        <f>SUM(E28:I28)</f>
        <v>16</v>
      </c>
      <c r="K28" s="59">
        <f t="shared" si="1"/>
        <v>0</v>
      </c>
      <c r="L28" s="59">
        <f t="shared" si="1"/>
        <v>0.4</v>
      </c>
      <c r="M28" s="59">
        <f t="shared" si="1"/>
        <v>3</v>
      </c>
      <c r="N28" s="59">
        <f t="shared" si="1"/>
        <v>4.8000000000000007</v>
      </c>
      <c r="O28" s="59">
        <f t="shared" si="1"/>
        <v>4</v>
      </c>
      <c r="P28" s="59">
        <f t="shared" si="6"/>
        <v>12.200000000000001</v>
      </c>
      <c r="Q28" s="99">
        <v>49</v>
      </c>
      <c r="R28" s="61">
        <f>IFERROR(ROUND((P28/Q28)*100,2),0)</f>
        <v>24.9</v>
      </c>
      <c r="S28" s="62">
        <f>IF(R28=0,0,IF(R28="N/A",1,IF(R28&lt;=X$8,1,IF(R28=Y$8,2,IF(R28&lt;Y$8,(((R28-X$8)/AB$6)+1),IF(R28=Z$8,3,IF(R28&lt;Z$8,(((R28-Y$8)/AB$6)+2),IF(R28=AA$8,4,IF(R28&lt;AA$8,(((R28-Z$8)/AB$6)+3),IF(R28&gt;=AB$8,5,IF(R28&lt;AB$8,(((R28-AA$8)/AB$6)+4),0)))))))))))</f>
        <v>1</v>
      </c>
      <c r="T28" s="63" t="str">
        <f t="shared" ref="T28:T33" si="13">IF(S28=5,"ü","û")</f>
        <v>û</v>
      </c>
      <c r="U28" s="73">
        <v>24.08</v>
      </c>
      <c r="V28" s="100" t="s">
        <v>25</v>
      </c>
    </row>
    <row r="29" spans="1:22" ht="23.25" customHeight="1" x14ac:dyDescent="0.55000000000000004">
      <c r="A29" s="108">
        <v>2</v>
      </c>
      <c r="B29" s="109" t="s">
        <v>52</v>
      </c>
      <c r="C29" s="110"/>
      <c r="D29" s="56">
        <v>55</v>
      </c>
      <c r="E29" s="57">
        <v>10</v>
      </c>
      <c r="F29" s="57"/>
      <c r="G29" s="57">
        <v>5</v>
      </c>
      <c r="H29" s="57">
        <v>2</v>
      </c>
      <c r="I29" s="57">
        <v>17</v>
      </c>
      <c r="J29" s="95">
        <f>SUM(E29:I29)</f>
        <v>34</v>
      </c>
      <c r="K29" s="59">
        <f t="shared" si="1"/>
        <v>2</v>
      </c>
      <c r="L29" s="59">
        <f t="shared" si="1"/>
        <v>0</v>
      </c>
      <c r="M29" s="59">
        <f t="shared" si="1"/>
        <v>3</v>
      </c>
      <c r="N29" s="59">
        <f t="shared" si="1"/>
        <v>1.6</v>
      </c>
      <c r="O29" s="59">
        <f t="shared" si="1"/>
        <v>17</v>
      </c>
      <c r="P29" s="59">
        <f t="shared" si="6"/>
        <v>23.6</v>
      </c>
      <c r="Q29" s="99">
        <v>65</v>
      </c>
      <c r="R29" s="61">
        <f t="shared" ref="R29:R33" si="14">IFERROR(ROUND((P29/Q29)*100,2),0)</f>
        <v>36.31</v>
      </c>
      <c r="S29" s="62">
        <f t="shared" ref="S29:S30" si="15">IF(R29=0,0,IF(R29="N/A",1,IF(R29&lt;=X$8,1,IF(R29=Y$8,2,IF(R29&lt;Y$8,(((R29-X$8)/AB$6)+1),IF(R29=Z$8,3,IF(R29&lt;Z$8,(((R29-Y$8)/AB$6)+2),IF(R29=AA$8,4,IF(R29&lt;AA$8,(((R29-Z$8)/AB$6)+3),IF(R29&gt;=AB$8,5,IF(R29&lt;AB$8,(((R29-AA$8)/AB$6)+4),0)))))))))))</f>
        <v>1.2620000000000005</v>
      </c>
      <c r="T29" s="63" t="str">
        <f t="shared" si="13"/>
        <v>û</v>
      </c>
      <c r="U29" s="73">
        <v>32.619999999999997</v>
      </c>
      <c r="V29" s="100" t="s">
        <v>25</v>
      </c>
    </row>
    <row r="30" spans="1:22" ht="23.25" customHeight="1" x14ac:dyDescent="0.55000000000000004">
      <c r="A30" s="111" t="s">
        <v>21</v>
      </c>
      <c r="B30" s="111"/>
      <c r="C30" s="111"/>
      <c r="D30" s="112">
        <v>55</v>
      </c>
      <c r="E30" s="113">
        <f t="shared" ref="E30:I30" si="16">E6+E22+E27</f>
        <v>355</v>
      </c>
      <c r="F30" s="114">
        <f t="shared" si="16"/>
        <v>102</v>
      </c>
      <c r="G30" s="113">
        <f t="shared" si="16"/>
        <v>119</v>
      </c>
      <c r="H30" s="113">
        <f t="shared" si="16"/>
        <v>25</v>
      </c>
      <c r="I30" s="113">
        <f t="shared" si="16"/>
        <v>273</v>
      </c>
      <c r="J30" s="113">
        <f>J6+J22+J27</f>
        <v>874</v>
      </c>
      <c r="K30" s="115">
        <f t="shared" si="1"/>
        <v>71</v>
      </c>
      <c r="L30" s="115">
        <f t="shared" si="1"/>
        <v>40.800000000000004</v>
      </c>
      <c r="M30" s="115">
        <f t="shared" si="1"/>
        <v>71.399999999999991</v>
      </c>
      <c r="N30" s="115">
        <f t="shared" si="1"/>
        <v>20</v>
      </c>
      <c r="O30" s="115">
        <f t="shared" si="1"/>
        <v>273</v>
      </c>
      <c r="P30" s="115">
        <f t="shared" si="6"/>
        <v>476.2</v>
      </c>
      <c r="Q30" s="116">
        <f>Q6+Q22+Q27</f>
        <v>917</v>
      </c>
      <c r="R30" s="61">
        <f t="shared" si="14"/>
        <v>51.93</v>
      </c>
      <c r="S30" s="62">
        <f t="shared" si="15"/>
        <v>4.3860000000000001</v>
      </c>
      <c r="T30" s="63" t="str">
        <f t="shared" si="13"/>
        <v>û</v>
      </c>
      <c r="U30" s="117"/>
      <c r="V30" s="117"/>
    </row>
    <row r="31" spans="1:22" ht="21" customHeight="1" x14ac:dyDescent="0.55000000000000004">
      <c r="A31" s="118"/>
      <c r="B31" s="119" t="s">
        <v>53</v>
      </c>
      <c r="C31" s="119"/>
      <c r="D31" s="120">
        <v>55</v>
      </c>
      <c r="E31" s="121">
        <f t="shared" ref="E31:P31" si="17">E16+E23</f>
        <v>17</v>
      </c>
      <c r="F31" s="121">
        <f t="shared" si="17"/>
        <v>5</v>
      </c>
      <c r="G31" s="121">
        <f t="shared" si="17"/>
        <v>18</v>
      </c>
      <c r="H31" s="121">
        <f t="shared" si="17"/>
        <v>6</v>
      </c>
      <c r="I31" s="121">
        <f t="shared" si="17"/>
        <v>11</v>
      </c>
      <c r="J31" s="121">
        <f t="shared" si="17"/>
        <v>57</v>
      </c>
      <c r="K31" s="122">
        <f t="shared" si="17"/>
        <v>3.4</v>
      </c>
      <c r="L31" s="122">
        <f t="shared" si="17"/>
        <v>2</v>
      </c>
      <c r="M31" s="122">
        <f t="shared" si="17"/>
        <v>10.799999999999999</v>
      </c>
      <c r="N31" s="122">
        <f t="shared" si="17"/>
        <v>4.8000000000000007</v>
      </c>
      <c r="O31" s="122">
        <f t="shared" si="17"/>
        <v>11</v>
      </c>
      <c r="P31" s="122">
        <f t="shared" si="17"/>
        <v>32</v>
      </c>
      <c r="Q31" s="121">
        <f>Q23+Q16</f>
        <v>79</v>
      </c>
      <c r="R31" s="123">
        <f t="shared" si="14"/>
        <v>40.51</v>
      </c>
      <c r="S31" s="124">
        <f>IF(R31=0,0,IF(R31="N/A",1,IF(R31&lt;=X$8,1,IF(R31=Y$8,2,IF(R31&lt;Y$8,(((R31-X$8)/AB$6)+1),IF(R31=Z$8,3,IF(R31&lt;Z$8,(((R31-Y$8)/AB$6)+2),IF(R31=AA$8,4,IF(R31&lt;AA$8,(((R31-Z$8)/AB$6)+3),IF(R31&gt;=AB$8,5,IF(R31&lt;AB$8,(((R31-AA$8)/AB$6)+4),0)))))))))))</f>
        <v>2.1019999999999994</v>
      </c>
      <c r="T31" s="125" t="str">
        <f t="shared" si="13"/>
        <v>û</v>
      </c>
      <c r="U31" s="126">
        <v>32.29</v>
      </c>
      <c r="V31" s="127" t="s">
        <v>25</v>
      </c>
    </row>
    <row r="32" spans="1:22" x14ac:dyDescent="0.2">
      <c r="A32" s="128"/>
      <c r="B32" s="129" t="s">
        <v>54</v>
      </c>
      <c r="C32" s="129"/>
      <c r="D32" s="130"/>
      <c r="E32" s="131"/>
      <c r="F32" s="131"/>
      <c r="G32" s="131"/>
      <c r="H32" s="132"/>
      <c r="I32" s="131"/>
      <c r="J32" s="131"/>
      <c r="K32" s="131"/>
      <c r="L32" s="131"/>
      <c r="M32" s="132"/>
      <c r="N32" s="131"/>
      <c r="O32" s="131"/>
      <c r="P32" s="132"/>
      <c r="Q32" s="132"/>
      <c r="R32" s="61">
        <f t="shared" si="14"/>
        <v>0</v>
      </c>
      <c r="S32" s="62">
        <f t="shared" ref="S32" si="18">IF(R32=0,0,IF(R32="N/A",1,IF(R32&lt;=X$8,1,IF(R32=Y$8,2,IF(R32&lt;Y$8,(((R32-X$8)/AB$6)+1),IF(R32=Z$8,3,IF(R32&lt;Z$8,(((R32-Y$8)/AB$6)+2),IF(R32=AA$8,4,IF(R32&lt;AA$8,(((R32-Z$8)/AB$6)+3),IF(R32&gt;=AB$8,5,IF(R32&lt;AB$8,(((R32-AA$8)/AB$6)+4),0)))))))))))</f>
        <v>0</v>
      </c>
      <c r="T32" s="63" t="str">
        <f t="shared" si="13"/>
        <v>û</v>
      </c>
      <c r="U32" s="117"/>
      <c r="V32" s="117"/>
    </row>
    <row r="33" spans="1:22" ht="23.25" customHeight="1" x14ac:dyDescent="0.2">
      <c r="A33" s="128"/>
      <c r="B33" s="133" t="s">
        <v>55</v>
      </c>
      <c r="C33" s="133"/>
      <c r="D33" s="134"/>
      <c r="E33" s="135"/>
      <c r="F33" s="135"/>
      <c r="G33" s="135">
        <v>1</v>
      </c>
      <c r="H33" s="136"/>
      <c r="I33" s="135"/>
      <c r="J33" s="135"/>
      <c r="K33" s="135"/>
      <c r="L33" s="135"/>
      <c r="M33" s="136"/>
      <c r="N33" s="135"/>
      <c r="O33" s="135"/>
      <c r="P33" s="136"/>
      <c r="Q33" s="136"/>
      <c r="R33" s="61">
        <f t="shared" si="14"/>
        <v>0</v>
      </c>
      <c r="S33" s="137">
        <f>IF(R33=0,0,IF(R33="N/A",1,IF(R33&lt;=X$8,1,IF(R33=Y$8,2,IF(R33&lt;Y$8,(((R33-X$8)/AB$6)+1),IF(R33=Z$8,3,IF(R33&lt;Z$8,(((R33-Y$8)/AB$6)+2),IF(R33=AA$8,4,IF(R33&lt;AA$8,(((R33-Z$8)/AB$6)+3),IF(R33&gt;=AB$8,5,IF(R33&lt;AB$8,(((R33-AA$8)/AB$6)+4),0)))))))))))</f>
        <v>0</v>
      </c>
      <c r="T33" s="138" t="str">
        <f t="shared" si="13"/>
        <v>û</v>
      </c>
      <c r="U33" s="117"/>
      <c r="V33" s="117"/>
    </row>
    <row r="34" spans="1:22" ht="27" customHeight="1" x14ac:dyDescent="0.2">
      <c r="A34" s="139" t="s">
        <v>56</v>
      </c>
      <c r="B34" s="139"/>
      <c r="C34" s="139"/>
      <c r="D34" s="140">
        <v>55</v>
      </c>
      <c r="E34" s="141">
        <f t="shared" ref="E34:P34" si="19">E6+E22+E27</f>
        <v>355</v>
      </c>
      <c r="F34" s="141">
        <f t="shared" si="19"/>
        <v>102</v>
      </c>
      <c r="G34" s="141">
        <f t="shared" si="19"/>
        <v>119</v>
      </c>
      <c r="H34" s="141">
        <f t="shared" si="19"/>
        <v>25</v>
      </c>
      <c r="I34" s="141">
        <f t="shared" si="19"/>
        <v>273</v>
      </c>
      <c r="J34" s="141">
        <f t="shared" si="19"/>
        <v>874</v>
      </c>
      <c r="K34" s="142">
        <f t="shared" si="19"/>
        <v>71</v>
      </c>
      <c r="L34" s="142">
        <f t="shared" si="19"/>
        <v>40.800000000000004</v>
      </c>
      <c r="M34" s="142">
        <f t="shared" si="19"/>
        <v>71.400000000000006</v>
      </c>
      <c r="N34" s="142">
        <f t="shared" si="19"/>
        <v>20</v>
      </c>
      <c r="O34" s="142">
        <f t="shared" si="19"/>
        <v>273</v>
      </c>
      <c r="P34" s="142">
        <f t="shared" si="19"/>
        <v>476.2</v>
      </c>
      <c r="Q34" s="141">
        <f>Q6+Q22+Q27</f>
        <v>917</v>
      </c>
      <c r="R34" s="143">
        <f>IFERROR(ROUND((P34/Q34)*100,2),0)</f>
        <v>51.93</v>
      </c>
      <c r="S34" s="144">
        <f>IF(R34=0,0,IF(R34="N/A",1,IF(R34&lt;=X$8,1,IF(R34=Y$8,2,IF(R34&lt;Y$8,(((R34-X$8)/AB$6)+1),IF(R34=Z$8,3,IF(R34&lt;Z$8,(((R34-Y$8)/AB$6)+2),IF(R34=AA$8,4,IF(R34&lt;AA$8,(((R34-Z$8)/AB$6)+3),IF(R34&gt;=AB$8,5,IF(R34&lt;AB$8,(((R34-AA$8)/AB$6)+4),0)))))))))))</f>
        <v>4.3860000000000001</v>
      </c>
      <c r="T34" s="145" t="str">
        <f>IF(S34=5,"ü","û")</f>
        <v>û</v>
      </c>
      <c r="U34" s="146"/>
      <c r="V34" s="146"/>
    </row>
    <row r="35" spans="1:22" s="6" customFormat="1" x14ac:dyDescent="0.2"/>
    <row r="36" spans="1:22" s="6" customFormat="1" x14ac:dyDescent="0.2"/>
    <row r="37" spans="1:22" s="6" customFormat="1" ht="24.75" thickBot="1" x14ac:dyDescent="0.6">
      <c r="C37" s="147" t="s">
        <v>57</v>
      </c>
      <c r="D37" s="148"/>
      <c r="E37" s="148"/>
      <c r="F37" s="148"/>
    </row>
    <row r="38" spans="1:22" s="6" customFormat="1" ht="24.75" thickBot="1" x14ac:dyDescent="0.25">
      <c r="C38" s="149" t="s">
        <v>58</v>
      </c>
      <c r="D38" s="150" t="s">
        <v>59</v>
      </c>
      <c r="E38" s="151"/>
      <c r="F38" s="152" t="s">
        <v>21</v>
      </c>
    </row>
    <row r="39" spans="1:22" s="6" customFormat="1" ht="24.75" thickBot="1" x14ac:dyDescent="0.25">
      <c r="C39" s="153"/>
      <c r="D39" s="154" t="s">
        <v>60</v>
      </c>
      <c r="E39" s="154" t="s">
        <v>61</v>
      </c>
      <c r="F39" s="155"/>
    </row>
    <row r="40" spans="1:22" s="6" customFormat="1" ht="24.75" thickBot="1" x14ac:dyDescent="0.25">
      <c r="C40" s="156" t="s">
        <v>62</v>
      </c>
      <c r="D40" s="157"/>
      <c r="E40" s="157"/>
      <c r="F40" s="157"/>
    </row>
    <row r="41" spans="1:22" s="6" customFormat="1" ht="24.75" thickBot="1" x14ac:dyDescent="0.25">
      <c r="C41" s="158" t="s">
        <v>63</v>
      </c>
      <c r="D41" s="159">
        <f>'รายละเอียด 2.1.1'!E887</f>
        <v>142</v>
      </c>
      <c r="E41" s="160">
        <f>'รายละเอียด 2.1.1'!F887</f>
        <v>223</v>
      </c>
      <c r="F41" s="161">
        <f>D41+E41</f>
        <v>365</v>
      </c>
    </row>
    <row r="42" spans="1:22" s="6" customFormat="1" ht="24.75" thickBot="1" x14ac:dyDescent="0.25">
      <c r="C42" s="162" t="s">
        <v>64</v>
      </c>
      <c r="D42" s="163">
        <f>'รายละเอียด 2.1.1'!E1792</f>
        <v>0</v>
      </c>
      <c r="E42" s="163">
        <f>'รายละเอียด 2.1.1'!F1801</f>
        <v>0</v>
      </c>
      <c r="F42" s="164">
        <f>D42+E42</f>
        <v>0</v>
      </c>
    </row>
    <row r="43" spans="1:22" s="6" customFormat="1" ht="24.75" thickBot="1" x14ac:dyDescent="0.25">
      <c r="C43" s="165" t="s">
        <v>65</v>
      </c>
      <c r="D43" s="166"/>
      <c r="E43" s="166"/>
      <c r="F43" s="167"/>
    </row>
    <row r="44" spans="1:22" s="6" customFormat="1" ht="24.75" thickBot="1" x14ac:dyDescent="0.25">
      <c r="C44" s="158" t="s">
        <v>66</v>
      </c>
      <c r="D44" s="168">
        <f>'รายละเอียด 2.1.1'!E890</f>
        <v>355</v>
      </c>
      <c r="E44" s="168">
        <f>'รายละเอียด 2.1.1'!F890</f>
        <v>101</v>
      </c>
      <c r="F44" s="164">
        <f>D44+E44</f>
        <v>456</v>
      </c>
    </row>
    <row r="45" spans="1:22" s="6" customFormat="1" ht="24.75" thickBot="1" x14ac:dyDescent="0.25">
      <c r="C45" s="162" t="s">
        <v>67</v>
      </c>
      <c r="D45" s="169">
        <f>'รายละเอียด 2.1.1'!E891</f>
        <v>2</v>
      </c>
      <c r="E45" s="169">
        <f>'รายละเอียด 2.1.1'!F891</f>
        <v>31</v>
      </c>
      <c r="F45" s="164">
        <f t="shared" ref="F45:F48" si="20">D45+E45</f>
        <v>33</v>
      </c>
    </row>
    <row r="46" spans="1:22" s="6" customFormat="1" ht="48.75" thickBot="1" x14ac:dyDescent="0.25">
      <c r="C46" s="170" t="s">
        <v>68</v>
      </c>
      <c r="D46" s="169">
        <f>'รายละเอียด 2.1.1'!E892</f>
        <v>15</v>
      </c>
      <c r="E46" s="171"/>
      <c r="F46" s="161">
        <f t="shared" si="20"/>
        <v>15</v>
      </c>
    </row>
    <row r="47" spans="1:22" s="6" customFormat="1" ht="24.75" thickBot="1" x14ac:dyDescent="0.25">
      <c r="C47" s="165" t="s">
        <v>69</v>
      </c>
      <c r="D47" s="169">
        <f>'รายละเอียด 2.1.1'!E893</f>
        <v>0</v>
      </c>
      <c r="E47" s="171"/>
      <c r="F47" s="161">
        <f t="shared" si="20"/>
        <v>0</v>
      </c>
    </row>
    <row r="48" spans="1:22" s="6" customFormat="1" ht="72.75" thickBot="1" x14ac:dyDescent="0.25">
      <c r="C48" s="170" t="s">
        <v>70</v>
      </c>
      <c r="D48" s="169">
        <f>'รายละเอียด 2.1.1'!E894</f>
        <v>5</v>
      </c>
      <c r="E48" s="171"/>
      <c r="F48" s="161">
        <f t="shared" si="20"/>
        <v>5</v>
      </c>
    </row>
    <row r="49" spans="1:33" s="6" customFormat="1" ht="24.75" thickBot="1" x14ac:dyDescent="0.25">
      <c r="C49" s="172" t="s">
        <v>71</v>
      </c>
      <c r="D49" s="173">
        <f>D41+D42+D44+D45</f>
        <v>499</v>
      </c>
      <c r="E49" s="173">
        <f>E41+E42+E44+E45</f>
        <v>355</v>
      </c>
      <c r="F49" s="173">
        <f>SUM(D49:E49)</f>
        <v>854</v>
      </c>
    </row>
    <row r="50" spans="1:33" s="6" customFormat="1" ht="24.75" thickBot="1" x14ac:dyDescent="0.25">
      <c r="C50" s="172" t="s">
        <v>72</v>
      </c>
      <c r="D50" s="173">
        <f>D41+D42+D44+D45+D46+D47+D48</f>
        <v>519</v>
      </c>
      <c r="E50" s="173">
        <f>E41+E42+E44+E45+E46+E47+E48</f>
        <v>355</v>
      </c>
      <c r="F50" s="173">
        <f>SUM(D50:E50)</f>
        <v>874</v>
      </c>
    </row>
    <row r="51" spans="1:33" s="6" customFormat="1" x14ac:dyDescent="0.2"/>
    <row r="52" spans="1:33" s="6" customFormat="1" ht="27" customHeight="1" x14ac:dyDescent="0.2">
      <c r="A52" s="174" t="s">
        <v>73</v>
      </c>
      <c r="B52" s="174"/>
      <c r="C52" s="175" t="s">
        <v>74</v>
      </c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6" t="s">
        <v>2</v>
      </c>
      <c r="S52" s="177" t="s">
        <v>75</v>
      </c>
      <c r="T52" s="176" t="s">
        <v>18</v>
      </c>
      <c r="U52" s="178" t="s">
        <v>19</v>
      </c>
      <c r="V52" s="179" t="s">
        <v>20</v>
      </c>
    </row>
    <row r="53" spans="1:33" s="6" customFormat="1" ht="21" customHeight="1" x14ac:dyDescent="0.4">
      <c r="A53" s="174"/>
      <c r="B53" s="174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80">
        <v>4</v>
      </c>
      <c r="S53" s="181">
        <v>4</v>
      </c>
      <c r="T53" s="182" t="str">
        <f>IF(S53=5,"ü","û")</f>
        <v>û</v>
      </c>
      <c r="U53" s="180">
        <v>4</v>
      </c>
      <c r="V53" s="183"/>
    </row>
    <row r="54" spans="1:33" s="6" customFormat="1" x14ac:dyDescent="0.2"/>
    <row r="55" spans="1:33" s="6" customFormat="1" x14ac:dyDescent="0.2"/>
    <row r="56" spans="1:33" s="6" customFormat="1" x14ac:dyDescent="0.2"/>
    <row r="57" spans="1:33" s="6" customFormat="1" x14ac:dyDescent="0.2"/>
    <row r="58" spans="1:33" s="6" customFormat="1" x14ac:dyDescent="0.2"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</row>
    <row r="59" spans="1:33" s="6" customFormat="1" x14ac:dyDescent="0.2">
      <c r="AG59" s="6" t="s">
        <v>11</v>
      </c>
    </row>
    <row r="60" spans="1:33" s="6" customFormat="1" x14ac:dyDescent="0.2">
      <c r="AG60" s="6" t="s">
        <v>76</v>
      </c>
    </row>
    <row r="61" spans="1:33" s="185" customFormat="1" ht="24" customHeight="1" x14ac:dyDescent="0.2">
      <c r="C61" s="185" t="s">
        <v>11</v>
      </c>
      <c r="D61" s="186" t="s">
        <v>77</v>
      </c>
      <c r="E61" s="187"/>
      <c r="F61" s="187"/>
      <c r="G61" s="187"/>
      <c r="H61" s="187"/>
      <c r="I61" s="186" t="s">
        <v>78</v>
      </c>
      <c r="J61" s="187"/>
      <c r="K61" s="188" t="s">
        <v>79</v>
      </c>
      <c r="L61" s="187"/>
      <c r="M61" s="187" t="s">
        <v>16</v>
      </c>
      <c r="N61" s="26"/>
      <c r="AG61" s="185" t="s">
        <v>80</v>
      </c>
    </row>
    <row r="62" spans="1:33" s="6" customFormat="1" ht="24" customHeight="1" x14ac:dyDescent="0.2">
      <c r="C62" s="6" t="s">
        <v>76</v>
      </c>
      <c r="D62" s="6">
        <f>$J$7</f>
        <v>227</v>
      </c>
      <c r="I62" s="189">
        <f>$P$7</f>
        <v>53.599999999999994</v>
      </c>
      <c r="K62" s="190">
        <f>$Q$7</f>
        <v>57</v>
      </c>
      <c r="M62" s="189">
        <f>I62/K62*100</f>
        <v>94.035087719298232</v>
      </c>
      <c r="AG62" s="6" t="s">
        <v>81</v>
      </c>
    </row>
    <row r="63" spans="1:33" s="6" customFormat="1" x14ac:dyDescent="0.2">
      <c r="C63" s="6" t="s">
        <v>80</v>
      </c>
      <c r="D63" s="6">
        <f>$J$24</f>
        <v>52</v>
      </c>
      <c r="I63" s="189">
        <f>$P$24</f>
        <v>48.4</v>
      </c>
      <c r="K63" s="190">
        <f>$Q$24</f>
        <v>108</v>
      </c>
      <c r="M63" s="189">
        <f t="shared" ref="M63:M78" si="21">I63/K63*100</f>
        <v>44.81481481481481</v>
      </c>
      <c r="AG63" s="6" t="s">
        <v>82</v>
      </c>
    </row>
    <row r="64" spans="1:33" s="6" customFormat="1" x14ac:dyDescent="0.2">
      <c r="C64" s="6" t="s">
        <v>81</v>
      </c>
      <c r="D64" s="6">
        <f>$J$8</f>
        <v>28</v>
      </c>
      <c r="I64" s="189">
        <f>$P$8</f>
        <v>14.8</v>
      </c>
      <c r="K64" s="190">
        <f>$Q$8</f>
        <v>51</v>
      </c>
      <c r="M64" s="189">
        <f t="shared" si="21"/>
        <v>29.019607843137258</v>
      </c>
      <c r="AG64" s="6" t="s">
        <v>83</v>
      </c>
    </row>
    <row r="65" spans="3:33" s="6" customFormat="1" x14ac:dyDescent="0.2">
      <c r="C65" s="6" t="s">
        <v>82</v>
      </c>
      <c r="D65" s="6">
        <f>$J$9</f>
        <v>26</v>
      </c>
      <c r="I65" s="189">
        <f>$P$9</f>
        <v>20.399999999999999</v>
      </c>
      <c r="K65" s="190">
        <f>$Q$9</f>
        <v>55</v>
      </c>
      <c r="M65" s="189">
        <f t="shared" si="21"/>
        <v>37.090909090909093</v>
      </c>
      <c r="AG65" s="6" t="s">
        <v>84</v>
      </c>
    </row>
    <row r="66" spans="3:33" s="6" customFormat="1" x14ac:dyDescent="0.2">
      <c r="C66" s="6" t="s">
        <v>83</v>
      </c>
      <c r="D66" s="6">
        <f>$J$25</f>
        <v>28</v>
      </c>
      <c r="I66" s="189">
        <f>$P$25</f>
        <v>19.600000000000001</v>
      </c>
      <c r="K66" s="190">
        <f>$Q$25</f>
        <v>55</v>
      </c>
      <c r="M66" s="189">
        <f t="shared" si="21"/>
        <v>35.63636363636364</v>
      </c>
      <c r="AG66" s="6" t="s">
        <v>85</v>
      </c>
    </row>
    <row r="67" spans="3:33" s="6" customFormat="1" x14ac:dyDescent="0.2">
      <c r="C67" s="6" t="s">
        <v>84</v>
      </c>
      <c r="D67" s="6">
        <f>$J$10</f>
        <v>72</v>
      </c>
      <c r="I67" s="189">
        <f>$P$10</f>
        <v>63.2</v>
      </c>
      <c r="K67" s="190">
        <f>$Q$10</f>
        <v>48</v>
      </c>
      <c r="M67" s="189">
        <f t="shared" si="21"/>
        <v>131.66666666666666</v>
      </c>
      <c r="AG67" s="6" t="s">
        <v>86</v>
      </c>
    </row>
    <row r="68" spans="3:33" s="6" customFormat="1" x14ac:dyDescent="0.2">
      <c r="C68" s="6" t="s">
        <v>85</v>
      </c>
      <c r="D68" s="6">
        <f>$J$31</f>
        <v>57</v>
      </c>
      <c r="I68" s="189">
        <f>$P$31</f>
        <v>32</v>
      </c>
      <c r="K68" s="190">
        <f>$Q$31</f>
        <v>79</v>
      </c>
      <c r="M68" s="189">
        <f t="shared" si="21"/>
        <v>40.506329113924053</v>
      </c>
      <c r="AG68" s="6" t="s">
        <v>87</v>
      </c>
    </row>
    <row r="69" spans="3:33" s="6" customFormat="1" x14ac:dyDescent="0.2">
      <c r="C69" s="6" t="s">
        <v>86</v>
      </c>
      <c r="D69" s="6">
        <f>$J$11</f>
        <v>83</v>
      </c>
      <c r="I69" s="189">
        <f>$P$11</f>
        <v>61.400000000000006</v>
      </c>
      <c r="K69" s="190">
        <f>$Q$11</f>
        <v>94</v>
      </c>
      <c r="M69" s="189">
        <f t="shared" si="21"/>
        <v>65.319148936170222</v>
      </c>
      <c r="AG69" s="6" t="s">
        <v>88</v>
      </c>
    </row>
    <row r="70" spans="3:33" s="6" customFormat="1" x14ac:dyDescent="0.2">
      <c r="C70" s="6" t="s">
        <v>87</v>
      </c>
      <c r="D70" s="6">
        <f>$J$28</f>
        <v>16</v>
      </c>
      <c r="I70" s="189">
        <f>$P$28</f>
        <v>12.200000000000001</v>
      </c>
      <c r="K70" s="190">
        <f>$Q$28</f>
        <v>49</v>
      </c>
      <c r="M70" s="189">
        <f t="shared" si="21"/>
        <v>24.897959183673471</v>
      </c>
      <c r="AG70" s="6" t="s">
        <v>89</v>
      </c>
    </row>
    <row r="71" spans="3:33" s="6" customFormat="1" x14ac:dyDescent="0.2">
      <c r="C71" s="6" t="s">
        <v>88</v>
      </c>
      <c r="D71" s="6">
        <f>$J$29</f>
        <v>34</v>
      </c>
      <c r="I71" s="189">
        <f>$P$29</f>
        <v>23.6</v>
      </c>
      <c r="K71" s="190">
        <f>$Q$29</f>
        <v>65</v>
      </c>
      <c r="M71" s="189">
        <f t="shared" si="21"/>
        <v>36.307692307692307</v>
      </c>
      <c r="AG71" s="6" t="s">
        <v>90</v>
      </c>
    </row>
    <row r="72" spans="3:33" s="6" customFormat="1" x14ac:dyDescent="0.2">
      <c r="C72" s="6" t="s">
        <v>89</v>
      </c>
      <c r="D72" s="6">
        <f>$J$12</f>
        <v>118</v>
      </c>
      <c r="I72" s="189">
        <f>$P$12</f>
        <v>51.600000000000009</v>
      </c>
      <c r="K72" s="190">
        <f>$Q$12</f>
        <v>51</v>
      </c>
      <c r="M72" s="189">
        <f t="shared" si="21"/>
        <v>101.17647058823532</v>
      </c>
      <c r="AG72" s="6" t="s">
        <v>91</v>
      </c>
    </row>
    <row r="73" spans="3:33" s="6" customFormat="1" x14ac:dyDescent="0.2">
      <c r="C73" s="6" t="s">
        <v>90</v>
      </c>
      <c r="D73" s="6">
        <f>$J$26</f>
        <v>7</v>
      </c>
      <c r="I73" s="189">
        <f>$P$26</f>
        <v>3</v>
      </c>
      <c r="K73" s="190">
        <f>$Q$26</f>
        <v>12</v>
      </c>
      <c r="M73" s="189">
        <f t="shared" si="21"/>
        <v>25</v>
      </c>
      <c r="AG73" s="6" t="s">
        <v>92</v>
      </c>
    </row>
    <row r="74" spans="3:33" s="6" customFormat="1" x14ac:dyDescent="0.2">
      <c r="C74" s="6" t="s">
        <v>91</v>
      </c>
      <c r="D74" s="6">
        <f>$J$13</f>
        <v>64</v>
      </c>
      <c r="I74" s="189">
        <f>$P$13</f>
        <v>34.799999999999997</v>
      </c>
      <c r="K74" s="190">
        <f>$Q$13</f>
        <v>59</v>
      </c>
      <c r="M74" s="189">
        <f t="shared" si="21"/>
        <v>58.983050847457619</v>
      </c>
      <c r="AG74" s="6" t="s">
        <v>93</v>
      </c>
    </row>
    <row r="75" spans="3:33" s="6" customFormat="1" x14ac:dyDescent="0.2">
      <c r="C75" s="6" t="s">
        <v>92</v>
      </c>
      <c r="D75" s="6">
        <f>$J$14</f>
        <v>44</v>
      </c>
      <c r="I75" s="189">
        <f>$P$14</f>
        <v>25.200000000000003</v>
      </c>
      <c r="K75" s="190">
        <f>$Q$14</f>
        <v>68</v>
      </c>
      <c r="M75" s="189">
        <f t="shared" si="21"/>
        <v>37.058823529411768</v>
      </c>
      <c r="AG75" s="6" t="s">
        <v>94</v>
      </c>
    </row>
    <row r="76" spans="3:33" s="6" customFormat="1" x14ac:dyDescent="0.2">
      <c r="C76" s="6" t="s">
        <v>93</v>
      </c>
      <c r="D76" s="6">
        <f>$J$15</f>
        <v>10</v>
      </c>
      <c r="I76" s="189">
        <f>$P$15</f>
        <v>8</v>
      </c>
      <c r="K76" s="190">
        <f>$Q$15</f>
        <v>44</v>
      </c>
      <c r="M76" s="189">
        <f t="shared" si="21"/>
        <v>18.181818181818183</v>
      </c>
      <c r="AG76" s="6" t="s">
        <v>95</v>
      </c>
    </row>
    <row r="77" spans="3:33" s="6" customFormat="1" x14ac:dyDescent="0.2">
      <c r="C77" s="6" t="s">
        <v>94</v>
      </c>
      <c r="D77" s="6">
        <f>$J$17</f>
        <v>8</v>
      </c>
      <c r="I77" s="189">
        <f>$P$17</f>
        <v>4.4000000000000004</v>
      </c>
      <c r="K77" s="190">
        <f>$Q$17</f>
        <v>22</v>
      </c>
      <c r="M77" s="189">
        <f t="shared" si="21"/>
        <v>20</v>
      </c>
      <c r="AG77" s="6" t="s">
        <v>96</v>
      </c>
    </row>
    <row r="78" spans="3:33" s="6" customFormat="1" x14ac:dyDescent="0.2">
      <c r="C78" s="191" t="s">
        <v>97</v>
      </c>
      <c r="D78" s="191">
        <f>SUM(D62:D77)</f>
        <v>874</v>
      </c>
      <c r="E78" s="191"/>
      <c r="F78" s="191"/>
      <c r="G78" s="191"/>
      <c r="H78" s="191"/>
      <c r="I78" s="192">
        <f>SUM(I62:I77)</f>
        <v>476.2</v>
      </c>
      <c r="J78" s="191"/>
      <c r="K78" s="193">
        <f>SUM(K62:K77)</f>
        <v>917</v>
      </c>
      <c r="L78" s="191"/>
      <c r="M78" s="192">
        <f t="shared" si="21"/>
        <v>51.930207197382771</v>
      </c>
      <c r="N78" s="191"/>
      <c r="AG78" s="6" t="s">
        <v>98</v>
      </c>
    </row>
    <row r="79" spans="3:33" s="6" customFormat="1" x14ac:dyDescent="0.2">
      <c r="AG79" s="6" t="s">
        <v>99</v>
      </c>
    </row>
    <row r="80" spans="3:33" s="6" customFormat="1" x14ac:dyDescent="0.2">
      <c r="AG80" s="6" t="s">
        <v>100</v>
      </c>
    </row>
    <row r="81" spans="33:33" s="6" customFormat="1" x14ac:dyDescent="0.2">
      <c r="AG81" s="6" t="s">
        <v>101</v>
      </c>
    </row>
    <row r="82" spans="33:33" s="6" customFormat="1" x14ac:dyDescent="0.2">
      <c r="AG82" s="6" t="s">
        <v>102</v>
      </c>
    </row>
    <row r="83" spans="33:33" s="6" customFormat="1" x14ac:dyDescent="0.2">
      <c r="AG83" s="6" t="s">
        <v>103</v>
      </c>
    </row>
    <row r="84" spans="33:33" s="6" customFormat="1" x14ac:dyDescent="0.2">
      <c r="AG84" s="6" t="s">
        <v>104</v>
      </c>
    </row>
    <row r="85" spans="33:33" s="6" customFormat="1" x14ac:dyDescent="0.2">
      <c r="AG85" s="6" t="s">
        <v>105</v>
      </c>
    </row>
    <row r="86" spans="33:33" s="6" customFormat="1" x14ac:dyDescent="0.2">
      <c r="AG86" s="6" t="s">
        <v>106</v>
      </c>
    </row>
    <row r="87" spans="33:33" s="6" customFormat="1" x14ac:dyDescent="0.2">
      <c r="AG87" s="6" t="s">
        <v>107</v>
      </c>
    </row>
    <row r="88" spans="33:33" s="6" customFormat="1" x14ac:dyDescent="0.2">
      <c r="AG88" s="6" t="s">
        <v>108</v>
      </c>
    </row>
    <row r="89" spans="33:33" s="6" customFormat="1" x14ac:dyDescent="0.2">
      <c r="AG89" s="6" t="s">
        <v>97</v>
      </c>
    </row>
    <row r="90" spans="33:33" s="6" customFormat="1" x14ac:dyDescent="0.2"/>
    <row r="91" spans="33:33" s="6" customFormat="1" x14ac:dyDescent="0.2"/>
    <row r="92" spans="33:33" s="6" customFormat="1" x14ac:dyDescent="0.2"/>
    <row r="93" spans="33:33" s="6" customFormat="1" x14ac:dyDescent="0.2"/>
    <row r="94" spans="33:33" s="6" customFormat="1" x14ac:dyDescent="0.2"/>
    <row r="95" spans="33:33" s="6" customFormat="1" x14ac:dyDescent="0.2"/>
    <row r="96" spans="33:33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  <row r="144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  <row r="151" s="6" customFormat="1" x14ac:dyDescent="0.2"/>
    <row r="152" s="6" customFormat="1" x14ac:dyDescent="0.2"/>
  </sheetData>
  <mergeCells count="53">
    <mergeCell ref="A34:C34"/>
    <mergeCell ref="C38:C39"/>
    <mergeCell ref="D38:E38"/>
    <mergeCell ref="A52:B53"/>
    <mergeCell ref="C52:Q53"/>
    <mergeCell ref="E58:J58"/>
    <mergeCell ref="K58:P58"/>
    <mergeCell ref="B28:C28"/>
    <mergeCell ref="B29:C29"/>
    <mergeCell ref="A30:C30"/>
    <mergeCell ref="B31:C31"/>
    <mergeCell ref="B32:C32"/>
    <mergeCell ref="B33:C33"/>
    <mergeCell ref="A22:C22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U4:U5"/>
    <mergeCell ref="V4:V5"/>
    <mergeCell ref="A6:C6"/>
    <mergeCell ref="B7:C7"/>
    <mergeCell ref="B8:C8"/>
    <mergeCell ref="B9:C9"/>
    <mergeCell ref="E3:T3"/>
    <mergeCell ref="A4:A5"/>
    <mergeCell ref="B4:C5"/>
    <mergeCell ref="D4:D5"/>
    <mergeCell ref="E4:I4"/>
    <mergeCell ref="K4:P4"/>
    <mergeCell ref="Q4:Q5"/>
    <mergeCell ref="R4:R5"/>
    <mergeCell ref="S4:S5"/>
    <mergeCell ref="T4:T5"/>
    <mergeCell ref="A1:B1"/>
    <mergeCell ref="C1:R1"/>
    <mergeCell ref="S1:T1"/>
    <mergeCell ref="A2:B2"/>
    <mergeCell ref="G2:I2"/>
    <mergeCell ref="S2:T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8 เดือน.xlsx]000'!#REF!</xm:f>
          </x14:formula1>
          <xm:sqref>S2:V2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68"/>
  <sheetViews>
    <sheetView zoomScale="60" zoomScaleNormal="60" workbookViewId="0">
      <pane xSplit="3" ySplit="4" topLeftCell="D773" activePane="bottomRight" state="frozen"/>
      <selection activeCell="P39" sqref="P39"/>
      <selection pane="topRight" activeCell="P39" sqref="P39"/>
      <selection pane="bottomLeft" activeCell="P39" sqref="P39"/>
      <selection pane="bottomRight" activeCell="P39" sqref="P39"/>
    </sheetView>
  </sheetViews>
  <sheetFormatPr defaultColWidth="9" defaultRowHeight="24" x14ac:dyDescent="0.2"/>
  <cols>
    <col min="1" max="1" width="10.625" style="194" customWidth="1"/>
    <col min="2" max="2" width="18.75" style="194" bestFit="1" customWidth="1"/>
    <col min="3" max="3" width="23.125" style="194" customWidth="1"/>
    <col min="4" max="4" width="43.75" style="272" customWidth="1"/>
    <col min="5" max="5" width="16.25" style="194" customWidth="1"/>
    <col min="6" max="6" width="17.25" style="272" customWidth="1"/>
    <col min="7" max="7" width="42.75" style="272" customWidth="1"/>
    <col min="8" max="8" width="27.375" style="294" customWidth="1"/>
    <col min="9" max="9" width="41" style="272" customWidth="1"/>
    <col min="10" max="10" width="30.25" style="272" customWidth="1"/>
    <col min="11" max="52" width="9" style="6"/>
    <col min="53" max="16384" width="9" style="194"/>
  </cols>
  <sheetData>
    <row r="1" spans="1:52" ht="30.75" x14ac:dyDescent="0.2">
      <c r="A1" s="195"/>
      <c r="B1" s="196" t="s">
        <v>109</v>
      </c>
      <c r="C1" s="197" t="s">
        <v>1</v>
      </c>
      <c r="D1" s="198"/>
      <c r="E1" s="197"/>
      <c r="F1" s="199"/>
      <c r="G1" s="199"/>
      <c r="H1" s="200"/>
      <c r="I1" s="201"/>
      <c r="J1" s="202" t="s">
        <v>2</v>
      </c>
      <c r="K1" s="203"/>
    </row>
    <row r="2" spans="1:52" ht="30.75" x14ac:dyDescent="0.2">
      <c r="A2" s="204"/>
      <c r="B2" s="205" t="s">
        <v>3</v>
      </c>
      <c r="C2" s="206" t="s">
        <v>4</v>
      </c>
      <c r="D2" s="207"/>
      <c r="E2" s="208"/>
      <c r="F2" s="209"/>
      <c r="G2" s="210"/>
      <c r="H2" s="211"/>
      <c r="I2" s="212"/>
      <c r="J2" s="213" t="s">
        <v>5</v>
      </c>
      <c r="K2" s="214"/>
    </row>
    <row r="3" spans="1:52" s="6" customFormat="1" ht="27.75" x14ac:dyDescent="0.2">
      <c r="A3" s="204"/>
      <c r="B3" s="215"/>
      <c r="C3" s="17" t="s">
        <v>110</v>
      </c>
      <c r="D3" s="216" t="s">
        <v>111</v>
      </c>
      <c r="F3" s="217"/>
      <c r="G3" s="217"/>
      <c r="H3" s="218"/>
      <c r="I3" s="219"/>
      <c r="J3" s="219"/>
    </row>
    <row r="4" spans="1:52" ht="138.75" x14ac:dyDescent="0.2">
      <c r="A4" s="220" t="s">
        <v>10</v>
      </c>
      <c r="B4" s="221" t="s">
        <v>112</v>
      </c>
      <c r="C4" s="221"/>
      <c r="D4" s="222" t="s">
        <v>113</v>
      </c>
      <c r="E4" s="222" t="s">
        <v>114</v>
      </c>
      <c r="F4" s="222" t="s">
        <v>115</v>
      </c>
      <c r="G4" s="222" t="s">
        <v>116</v>
      </c>
      <c r="H4" s="222" t="s">
        <v>117</v>
      </c>
      <c r="I4" s="222" t="s">
        <v>118</v>
      </c>
      <c r="J4" s="222" t="s">
        <v>119</v>
      </c>
    </row>
    <row r="5" spans="1:52" ht="72" x14ac:dyDescent="0.2">
      <c r="A5" s="70">
        <v>1</v>
      </c>
      <c r="B5" s="223" t="s">
        <v>120</v>
      </c>
      <c r="C5" s="224"/>
      <c r="D5" s="225" t="s">
        <v>121</v>
      </c>
      <c r="E5" s="226">
        <v>1</v>
      </c>
      <c r="F5" s="226" t="s">
        <v>122</v>
      </c>
      <c r="G5" s="225" t="s">
        <v>123</v>
      </c>
      <c r="H5" s="227" t="s">
        <v>124</v>
      </c>
      <c r="I5" s="225" t="s">
        <v>125</v>
      </c>
      <c r="J5" s="225" t="s">
        <v>126</v>
      </c>
      <c r="AU5" s="194"/>
      <c r="AV5" s="194"/>
      <c r="AW5" s="194"/>
      <c r="AX5" s="194"/>
      <c r="AY5" s="194"/>
      <c r="AZ5" s="194"/>
    </row>
    <row r="6" spans="1:52" ht="72" x14ac:dyDescent="0.2">
      <c r="A6" s="70">
        <v>2</v>
      </c>
      <c r="B6" s="223" t="s">
        <v>127</v>
      </c>
      <c r="C6" s="224"/>
      <c r="D6" s="225" t="s">
        <v>121</v>
      </c>
      <c r="E6" s="226">
        <v>1</v>
      </c>
      <c r="F6" s="226" t="s">
        <v>122</v>
      </c>
      <c r="G6" s="228" t="s">
        <v>128</v>
      </c>
      <c r="H6" s="229" t="s">
        <v>129</v>
      </c>
      <c r="I6" s="225" t="s">
        <v>130</v>
      </c>
      <c r="J6" s="225" t="s">
        <v>131</v>
      </c>
      <c r="AU6" s="194"/>
      <c r="AV6" s="194"/>
      <c r="AW6" s="194"/>
      <c r="AX6" s="194"/>
      <c r="AY6" s="194"/>
      <c r="AZ6" s="194"/>
    </row>
    <row r="7" spans="1:52" ht="72" x14ac:dyDescent="0.2">
      <c r="A7" s="70">
        <v>3</v>
      </c>
      <c r="B7" s="223" t="s">
        <v>132</v>
      </c>
      <c r="C7" s="224"/>
      <c r="D7" s="225" t="s">
        <v>133</v>
      </c>
      <c r="E7" s="226">
        <f>VLOOKUP(D7,'[1]000'!$B$19:$C$34,2,0)</f>
        <v>0.6</v>
      </c>
      <c r="F7" s="226"/>
      <c r="G7" s="228" t="s">
        <v>134</v>
      </c>
      <c r="H7" s="229" t="s">
        <v>135</v>
      </c>
      <c r="I7" s="225" t="s">
        <v>136</v>
      </c>
      <c r="J7" s="225" t="s">
        <v>126</v>
      </c>
      <c r="AU7" s="194"/>
      <c r="AV7" s="194"/>
      <c r="AW7" s="194"/>
      <c r="AX7" s="194"/>
      <c r="AY7" s="194"/>
      <c r="AZ7" s="194"/>
    </row>
    <row r="8" spans="1:52" ht="72" x14ac:dyDescent="0.2">
      <c r="A8" s="70">
        <v>4</v>
      </c>
      <c r="B8" s="223" t="s">
        <v>137</v>
      </c>
      <c r="C8" s="224"/>
      <c r="D8" s="225" t="s">
        <v>138</v>
      </c>
      <c r="E8" s="226">
        <f>VLOOKUP(D8,'[1]000'!$B$19:$C$34,2,0)</f>
        <v>0.8</v>
      </c>
      <c r="F8" s="226"/>
      <c r="G8" s="228" t="s">
        <v>139</v>
      </c>
      <c r="H8" s="229" t="s">
        <v>135</v>
      </c>
      <c r="I8" s="225" t="s">
        <v>140</v>
      </c>
      <c r="J8" s="225" t="s">
        <v>126</v>
      </c>
      <c r="AU8" s="194"/>
      <c r="AV8" s="194"/>
      <c r="AW8" s="194"/>
      <c r="AX8" s="194"/>
      <c r="AY8" s="194"/>
      <c r="AZ8" s="194"/>
    </row>
    <row r="9" spans="1:52" ht="48" x14ac:dyDescent="0.2">
      <c r="A9" s="70">
        <v>5</v>
      </c>
      <c r="B9" s="223" t="s">
        <v>141</v>
      </c>
      <c r="C9" s="224"/>
      <c r="D9" s="225" t="s">
        <v>133</v>
      </c>
      <c r="E9" s="226">
        <f>VLOOKUP(D9,'[1]000'!$B$19:$C$34,2,0)</f>
        <v>0.6</v>
      </c>
      <c r="F9" s="226"/>
      <c r="G9" s="228" t="s">
        <v>142</v>
      </c>
      <c r="H9" s="229" t="s">
        <v>135</v>
      </c>
      <c r="I9" s="225" t="s">
        <v>143</v>
      </c>
      <c r="J9" s="225" t="s">
        <v>126</v>
      </c>
      <c r="AU9" s="194"/>
      <c r="AV9" s="194"/>
      <c r="AW9" s="194"/>
      <c r="AX9" s="194"/>
      <c r="AY9" s="194"/>
      <c r="AZ9" s="194"/>
    </row>
    <row r="10" spans="1:52" ht="42" customHeight="1" x14ac:dyDescent="0.2">
      <c r="A10" s="70">
        <v>6</v>
      </c>
      <c r="B10" s="223" t="s">
        <v>144</v>
      </c>
      <c r="C10" s="224"/>
      <c r="D10" s="225" t="s">
        <v>133</v>
      </c>
      <c r="E10" s="226">
        <f>VLOOKUP(D10,'[1]000'!$B$19:$C$34,2,0)</f>
        <v>0.6</v>
      </c>
      <c r="F10" s="226"/>
      <c r="G10" s="228" t="s">
        <v>145</v>
      </c>
      <c r="H10" s="229" t="s">
        <v>146</v>
      </c>
      <c r="I10" s="225" t="s">
        <v>147</v>
      </c>
      <c r="J10" s="225" t="s">
        <v>126</v>
      </c>
      <c r="AU10" s="194"/>
      <c r="AV10" s="194"/>
      <c r="AW10" s="194"/>
      <c r="AX10" s="194"/>
      <c r="AY10" s="194"/>
      <c r="AZ10" s="194"/>
    </row>
    <row r="11" spans="1:52" ht="42" customHeight="1" x14ac:dyDescent="0.2">
      <c r="A11" s="70">
        <v>7</v>
      </c>
      <c r="B11" s="223" t="s">
        <v>148</v>
      </c>
      <c r="C11" s="224"/>
      <c r="D11" s="225" t="s">
        <v>133</v>
      </c>
      <c r="E11" s="226">
        <f>VLOOKUP(D11,'[1]000'!$B$19:$C$34,2,0)</f>
        <v>0.6</v>
      </c>
      <c r="F11" s="226"/>
      <c r="G11" s="228" t="s">
        <v>149</v>
      </c>
      <c r="H11" s="229" t="s">
        <v>150</v>
      </c>
      <c r="I11" s="225" t="s">
        <v>151</v>
      </c>
      <c r="J11" s="225" t="s">
        <v>126</v>
      </c>
      <c r="AU11" s="194"/>
      <c r="AV11" s="194"/>
      <c r="AW11" s="194"/>
      <c r="AX11" s="194"/>
      <c r="AY11" s="194"/>
      <c r="AZ11" s="194"/>
    </row>
    <row r="12" spans="1:52" ht="53.25" customHeight="1" x14ac:dyDescent="0.2">
      <c r="A12" s="70">
        <v>8</v>
      </c>
      <c r="B12" s="223" t="s">
        <v>152</v>
      </c>
      <c r="C12" s="224"/>
      <c r="D12" s="225" t="s">
        <v>133</v>
      </c>
      <c r="E12" s="226">
        <f>VLOOKUP(D12,'[1]000'!$B$19:$C$34,2,0)</f>
        <v>0.6</v>
      </c>
      <c r="F12" s="226"/>
      <c r="G12" s="228" t="s">
        <v>153</v>
      </c>
      <c r="H12" s="229" t="s">
        <v>150</v>
      </c>
      <c r="I12" s="225" t="s">
        <v>154</v>
      </c>
      <c r="J12" s="225" t="s">
        <v>126</v>
      </c>
      <c r="AU12" s="194"/>
      <c r="AV12" s="194"/>
      <c r="AW12" s="194"/>
      <c r="AX12" s="194"/>
      <c r="AY12" s="194"/>
      <c r="AZ12" s="194"/>
    </row>
    <row r="13" spans="1:52" ht="96" x14ac:dyDescent="0.2">
      <c r="A13" s="70">
        <v>9</v>
      </c>
      <c r="B13" s="223" t="s">
        <v>155</v>
      </c>
      <c r="C13" s="224"/>
      <c r="D13" s="225" t="s">
        <v>156</v>
      </c>
      <c r="E13" s="226">
        <f>VLOOKUP(D13,'[1]000'!$B$19:$C$34,2,0)</f>
        <v>0.4</v>
      </c>
      <c r="F13" s="226"/>
      <c r="G13" s="228" t="s">
        <v>157</v>
      </c>
      <c r="H13" s="229" t="s">
        <v>158</v>
      </c>
      <c r="I13" s="225" t="s">
        <v>159</v>
      </c>
      <c r="J13" s="225" t="s">
        <v>126</v>
      </c>
      <c r="AU13" s="194"/>
      <c r="AV13" s="194"/>
      <c r="AW13" s="194"/>
      <c r="AX13" s="194"/>
      <c r="AY13" s="194"/>
      <c r="AZ13" s="194"/>
    </row>
    <row r="14" spans="1:52" ht="48" x14ac:dyDescent="0.2">
      <c r="A14" s="70">
        <v>10</v>
      </c>
      <c r="B14" s="223" t="s">
        <v>160</v>
      </c>
      <c r="C14" s="224"/>
      <c r="D14" s="225" t="s">
        <v>133</v>
      </c>
      <c r="E14" s="226">
        <f>VLOOKUP(D14,'[1]000'!$B$19:$C$34,2,0)</f>
        <v>0.6</v>
      </c>
      <c r="F14" s="226"/>
      <c r="G14" s="228" t="s">
        <v>161</v>
      </c>
      <c r="H14" s="229" t="s">
        <v>150</v>
      </c>
      <c r="I14" s="225" t="s">
        <v>162</v>
      </c>
      <c r="J14" s="225" t="s">
        <v>126</v>
      </c>
      <c r="AU14" s="194"/>
      <c r="AV14" s="194"/>
      <c r="AW14" s="194"/>
      <c r="AX14" s="194"/>
      <c r="AY14" s="194"/>
      <c r="AZ14" s="194"/>
    </row>
    <row r="15" spans="1:52" ht="48" x14ac:dyDescent="0.2">
      <c r="A15" s="70">
        <v>11</v>
      </c>
      <c r="B15" s="223" t="s">
        <v>163</v>
      </c>
      <c r="C15" s="224"/>
      <c r="D15" s="225" t="s">
        <v>133</v>
      </c>
      <c r="E15" s="226">
        <f>VLOOKUP(D15,'[1]000'!$B$19:$C$34,2,0)</f>
        <v>0.6</v>
      </c>
      <c r="F15" s="226"/>
      <c r="G15" s="228" t="s">
        <v>164</v>
      </c>
      <c r="H15" s="229" t="s">
        <v>129</v>
      </c>
      <c r="I15" s="225" t="s">
        <v>165</v>
      </c>
      <c r="J15" s="225" t="s">
        <v>126</v>
      </c>
      <c r="AU15" s="194"/>
      <c r="AV15" s="194"/>
      <c r="AW15" s="194"/>
      <c r="AX15" s="194"/>
      <c r="AY15" s="194"/>
      <c r="AZ15" s="194"/>
    </row>
    <row r="16" spans="1:52" ht="48" x14ac:dyDescent="0.2">
      <c r="A16" s="70">
        <v>12</v>
      </c>
      <c r="B16" s="223" t="s">
        <v>166</v>
      </c>
      <c r="C16" s="224"/>
      <c r="D16" s="225" t="s">
        <v>133</v>
      </c>
      <c r="E16" s="226">
        <f>VLOOKUP(D16,'[1]000'!$B$19:$C$34,2,0)</f>
        <v>0.6</v>
      </c>
      <c r="F16" s="226"/>
      <c r="G16" s="228" t="s">
        <v>167</v>
      </c>
      <c r="H16" s="229" t="s">
        <v>168</v>
      </c>
      <c r="I16" s="225" t="s">
        <v>169</v>
      </c>
      <c r="J16" s="225" t="s">
        <v>126</v>
      </c>
      <c r="AU16" s="194"/>
      <c r="AV16" s="194"/>
      <c r="AW16" s="194"/>
      <c r="AX16" s="194"/>
      <c r="AY16" s="194"/>
      <c r="AZ16" s="194"/>
    </row>
    <row r="17" spans="1:52" ht="72" x14ac:dyDescent="0.2">
      <c r="A17" s="70">
        <v>13</v>
      </c>
      <c r="B17" s="223" t="s">
        <v>170</v>
      </c>
      <c r="C17" s="224"/>
      <c r="D17" s="225" t="s">
        <v>133</v>
      </c>
      <c r="E17" s="226">
        <f>VLOOKUP(D17,'[1]000'!$B$19:$C$34,2,0)</f>
        <v>0.6</v>
      </c>
      <c r="F17" s="226"/>
      <c r="G17" s="228" t="s">
        <v>171</v>
      </c>
      <c r="H17" s="229" t="s">
        <v>150</v>
      </c>
      <c r="I17" s="225" t="s">
        <v>172</v>
      </c>
      <c r="J17" s="225" t="s">
        <v>126</v>
      </c>
      <c r="AU17" s="194"/>
      <c r="AV17" s="194"/>
      <c r="AW17" s="194"/>
      <c r="AX17" s="194"/>
      <c r="AY17" s="194"/>
      <c r="AZ17" s="194"/>
    </row>
    <row r="18" spans="1:52" ht="72" x14ac:dyDescent="0.2">
      <c r="A18" s="70">
        <v>14</v>
      </c>
      <c r="B18" s="223" t="s">
        <v>173</v>
      </c>
      <c r="C18" s="224"/>
      <c r="D18" s="225" t="s">
        <v>156</v>
      </c>
      <c r="E18" s="226">
        <f>VLOOKUP(D18,'[1]000'!$B$19:$C$34,2,0)</f>
        <v>0.4</v>
      </c>
      <c r="F18" s="226"/>
      <c r="G18" s="228" t="s">
        <v>174</v>
      </c>
      <c r="H18" s="229" t="s">
        <v>175</v>
      </c>
      <c r="I18" s="225" t="s">
        <v>176</v>
      </c>
      <c r="J18" s="225" t="s">
        <v>177</v>
      </c>
      <c r="AU18" s="194"/>
      <c r="AV18" s="194"/>
      <c r="AW18" s="194"/>
      <c r="AX18" s="194"/>
      <c r="AY18" s="194"/>
      <c r="AZ18" s="194"/>
    </row>
    <row r="19" spans="1:52" ht="72" x14ac:dyDescent="0.2">
      <c r="A19" s="70">
        <v>15</v>
      </c>
      <c r="B19" s="223" t="s">
        <v>178</v>
      </c>
      <c r="C19" s="224"/>
      <c r="D19" s="225" t="s">
        <v>179</v>
      </c>
      <c r="E19" s="226">
        <v>0.2</v>
      </c>
      <c r="F19" s="226"/>
      <c r="G19" s="225" t="s">
        <v>180</v>
      </c>
      <c r="H19" s="227" t="s">
        <v>181</v>
      </c>
      <c r="I19" s="225" t="s">
        <v>182</v>
      </c>
      <c r="J19" s="225" t="s">
        <v>126</v>
      </c>
      <c r="AU19" s="194"/>
      <c r="AV19" s="194"/>
      <c r="AW19" s="194"/>
      <c r="AX19" s="194"/>
      <c r="AY19" s="194"/>
      <c r="AZ19" s="194"/>
    </row>
    <row r="20" spans="1:52" ht="72" x14ac:dyDescent="0.2">
      <c r="A20" s="70">
        <v>16</v>
      </c>
      <c r="B20" s="223" t="s">
        <v>183</v>
      </c>
      <c r="C20" s="224"/>
      <c r="D20" s="225" t="s">
        <v>179</v>
      </c>
      <c r="E20" s="226">
        <v>0.2</v>
      </c>
      <c r="F20" s="226"/>
      <c r="G20" s="225" t="s">
        <v>180</v>
      </c>
      <c r="H20" s="227" t="s">
        <v>181</v>
      </c>
      <c r="I20" s="225" t="s">
        <v>182</v>
      </c>
      <c r="J20" s="225" t="s">
        <v>126</v>
      </c>
      <c r="AU20" s="194"/>
      <c r="AV20" s="194"/>
      <c r="AW20" s="194"/>
      <c r="AX20" s="194"/>
      <c r="AY20" s="194"/>
      <c r="AZ20" s="194"/>
    </row>
    <row r="21" spans="1:52" ht="72" x14ac:dyDescent="0.2">
      <c r="A21" s="70">
        <v>17</v>
      </c>
      <c r="B21" s="223" t="s">
        <v>184</v>
      </c>
      <c r="C21" s="224"/>
      <c r="D21" s="225" t="s">
        <v>179</v>
      </c>
      <c r="E21" s="226">
        <v>0.2</v>
      </c>
      <c r="F21" s="226"/>
      <c r="G21" s="225" t="s">
        <v>180</v>
      </c>
      <c r="H21" s="227" t="s">
        <v>181</v>
      </c>
      <c r="I21" s="225" t="s">
        <v>182</v>
      </c>
      <c r="J21" s="225" t="s">
        <v>126</v>
      </c>
      <c r="AU21" s="194"/>
      <c r="AV21" s="194"/>
      <c r="AW21" s="194"/>
      <c r="AX21" s="194"/>
      <c r="AY21" s="194"/>
      <c r="AZ21" s="194"/>
    </row>
    <row r="22" spans="1:52" ht="72" x14ac:dyDescent="0.2">
      <c r="A22" s="70">
        <v>18</v>
      </c>
      <c r="B22" s="223" t="s">
        <v>185</v>
      </c>
      <c r="C22" s="224"/>
      <c r="D22" s="225" t="s">
        <v>179</v>
      </c>
      <c r="E22" s="226">
        <v>0.2</v>
      </c>
      <c r="F22" s="226"/>
      <c r="G22" s="225" t="s">
        <v>180</v>
      </c>
      <c r="H22" s="227" t="s">
        <v>181</v>
      </c>
      <c r="I22" s="225" t="s">
        <v>182</v>
      </c>
      <c r="J22" s="225" t="s">
        <v>126</v>
      </c>
      <c r="AU22" s="194"/>
      <c r="AV22" s="194"/>
      <c r="AW22" s="194"/>
      <c r="AX22" s="194"/>
      <c r="AY22" s="194"/>
      <c r="AZ22" s="194"/>
    </row>
    <row r="23" spans="1:52" ht="72" x14ac:dyDescent="0.2">
      <c r="A23" s="70">
        <v>19</v>
      </c>
      <c r="B23" s="223" t="s">
        <v>186</v>
      </c>
      <c r="C23" s="224"/>
      <c r="D23" s="225" t="s">
        <v>179</v>
      </c>
      <c r="E23" s="226">
        <v>0.2</v>
      </c>
      <c r="F23" s="226"/>
      <c r="G23" s="225" t="s">
        <v>180</v>
      </c>
      <c r="H23" s="227" t="s">
        <v>181</v>
      </c>
      <c r="I23" s="225" t="s">
        <v>182</v>
      </c>
      <c r="J23" s="225" t="s">
        <v>126</v>
      </c>
      <c r="AU23" s="194"/>
      <c r="AV23" s="194"/>
      <c r="AW23" s="194"/>
      <c r="AX23" s="194"/>
      <c r="AY23" s="194"/>
      <c r="AZ23" s="194"/>
    </row>
    <row r="24" spans="1:52" ht="72" x14ac:dyDescent="0.2">
      <c r="A24" s="70">
        <v>20</v>
      </c>
      <c r="B24" s="223" t="s">
        <v>185</v>
      </c>
      <c r="C24" s="224"/>
      <c r="D24" s="225" t="s">
        <v>179</v>
      </c>
      <c r="E24" s="226">
        <v>0.2</v>
      </c>
      <c r="F24" s="226"/>
      <c r="G24" s="225" t="s">
        <v>180</v>
      </c>
      <c r="H24" s="227" t="s">
        <v>181</v>
      </c>
      <c r="I24" s="225" t="s">
        <v>182</v>
      </c>
      <c r="J24" s="225" t="s">
        <v>126</v>
      </c>
      <c r="AU24" s="194"/>
      <c r="AV24" s="194"/>
      <c r="AW24" s="194"/>
      <c r="AX24" s="194"/>
      <c r="AY24" s="194"/>
      <c r="AZ24" s="194"/>
    </row>
    <row r="25" spans="1:52" ht="72" x14ac:dyDescent="0.2">
      <c r="A25" s="70">
        <v>21</v>
      </c>
      <c r="B25" s="223" t="s">
        <v>187</v>
      </c>
      <c r="C25" s="224"/>
      <c r="D25" s="225" t="s">
        <v>179</v>
      </c>
      <c r="E25" s="226">
        <v>0.2</v>
      </c>
      <c r="F25" s="226"/>
      <c r="G25" s="225" t="s">
        <v>180</v>
      </c>
      <c r="H25" s="227" t="s">
        <v>181</v>
      </c>
      <c r="I25" s="225" t="s">
        <v>182</v>
      </c>
      <c r="J25" s="225" t="s">
        <v>126</v>
      </c>
      <c r="AU25" s="194"/>
      <c r="AV25" s="194"/>
      <c r="AW25" s="194"/>
      <c r="AX25" s="194"/>
      <c r="AY25" s="194"/>
      <c r="AZ25" s="194"/>
    </row>
    <row r="26" spans="1:52" ht="72" x14ac:dyDescent="0.2">
      <c r="A26" s="70">
        <v>22</v>
      </c>
      <c r="B26" s="223" t="s">
        <v>188</v>
      </c>
      <c r="C26" s="224"/>
      <c r="D26" s="225" t="s">
        <v>179</v>
      </c>
      <c r="E26" s="226">
        <v>0.2</v>
      </c>
      <c r="F26" s="226"/>
      <c r="G26" s="225" t="s">
        <v>180</v>
      </c>
      <c r="H26" s="227" t="s">
        <v>181</v>
      </c>
      <c r="I26" s="225" t="s">
        <v>182</v>
      </c>
      <c r="J26" s="225" t="s">
        <v>126</v>
      </c>
      <c r="AU26" s="194"/>
      <c r="AV26" s="194"/>
      <c r="AW26" s="194"/>
      <c r="AX26" s="194"/>
      <c r="AY26" s="194"/>
      <c r="AZ26" s="194"/>
    </row>
    <row r="27" spans="1:52" ht="72" x14ac:dyDescent="0.2">
      <c r="A27" s="70">
        <v>23</v>
      </c>
      <c r="B27" s="223" t="s">
        <v>189</v>
      </c>
      <c r="C27" s="224"/>
      <c r="D27" s="225" t="s">
        <v>179</v>
      </c>
      <c r="E27" s="226">
        <v>0.2</v>
      </c>
      <c r="F27" s="226"/>
      <c r="G27" s="225" t="s">
        <v>180</v>
      </c>
      <c r="H27" s="227" t="s">
        <v>181</v>
      </c>
      <c r="I27" s="225" t="s">
        <v>182</v>
      </c>
      <c r="J27" s="225" t="s">
        <v>126</v>
      </c>
      <c r="AU27" s="194"/>
      <c r="AV27" s="194"/>
      <c r="AW27" s="194"/>
      <c r="AX27" s="194"/>
      <c r="AY27" s="194"/>
      <c r="AZ27" s="194"/>
    </row>
    <row r="28" spans="1:52" ht="72" x14ac:dyDescent="0.2">
      <c r="A28" s="70">
        <v>24</v>
      </c>
      <c r="B28" s="223" t="s">
        <v>190</v>
      </c>
      <c r="C28" s="224"/>
      <c r="D28" s="225" t="s">
        <v>179</v>
      </c>
      <c r="E28" s="226">
        <v>0.2</v>
      </c>
      <c r="F28" s="226"/>
      <c r="G28" s="225" t="s">
        <v>180</v>
      </c>
      <c r="H28" s="227" t="s">
        <v>181</v>
      </c>
      <c r="I28" s="225" t="s">
        <v>191</v>
      </c>
      <c r="J28" s="225" t="s">
        <v>126</v>
      </c>
      <c r="AU28" s="194"/>
      <c r="AV28" s="194"/>
      <c r="AW28" s="194"/>
      <c r="AX28" s="194"/>
      <c r="AY28" s="194"/>
      <c r="AZ28" s="194"/>
    </row>
    <row r="29" spans="1:52" ht="72" x14ac:dyDescent="0.2">
      <c r="A29" s="70">
        <v>25</v>
      </c>
      <c r="B29" s="223" t="s">
        <v>192</v>
      </c>
      <c r="C29" s="224"/>
      <c r="D29" s="225" t="s">
        <v>179</v>
      </c>
      <c r="E29" s="226">
        <v>0.2</v>
      </c>
      <c r="F29" s="226"/>
      <c r="G29" s="225" t="s">
        <v>180</v>
      </c>
      <c r="H29" s="227" t="s">
        <v>181</v>
      </c>
      <c r="I29" s="225" t="s">
        <v>191</v>
      </c>
      <c r="J29" s="225" t="s">
        <v>126</v>
      </c>
      <c r="AU29" s="194"/>
      <c r="AV29" s="194"/>
      <c r="AW29" s="194"/>
      <c r="AX29" s="194"/>
      <c r="AY29" s="194"/>
      <c r="AZ29" s="194"/>
    </row>
    <row r="30" spans="1:52" ht="72" x14ac:dyDescent="0.2">
      <c r="A30" s="70">
        <v>26</v>
      </c>
      <c r="B30" s="223" t="s">
        <v>193</v>
      </c>
      <c r="C30" s="224"/>
      <c r="D30" s="225" t="s">
        <v>179</v>
      </c>
      <c r="E30" s="226">
        <v>0.2</v>
      </c>
      <c r="F30" s="226"/>
      <c r="G30" s="225" t="s">
        <v>180</v>
      </c>
      <c r="H30" s="227" t="s">
        <v>181</v>
      </c>
      <c r="I30" s="225" t="s">
        <v>191</v>
      </c>
      <c r="J30" s="225" t="s">
        <v>126</v>
      </c>
      <c r="AU30" s="194"/>
      <c r="AV30" s="194"/>
      <c r="AW30" s="194"/>
      <c r="AX30" s="194"/>
      <c r="AY30" s="194"/>
      <c r="AZ30" s="194"/>
    </row>
    <row r="31" spans="1:52" ht="72" x14ac:dyDescent="0.2">
      <c r="A31" s="70">
        <v>27</v>
      </c>
      <c r="B31" s="223" t="s">
        <v>194</v>
      </c>
      <c r="C31" s="224"/>
      <c r="D31" s="225" t="s">
        <v>179</v>
      </c>
      <c r="E31" s="226">
        <v>0.2</v>
      </c>
      <c r="F31" s="226"/>
      <c r="G31" s="225" t="s">
        <v>180</v>
      </c>
      <c r="H31" s="227" t="s">
        <v>181</v>
      </c>
      <c r="I31" s="225" t="s">
        <v>191</v>
      </c>
      <c r="J31" s="225" t="s">
        <v>126</v>
      </c>
      <c r="AU31" s="194"/>
      <c r="AV31" s="194"/>
      <c r="AW31" s="194"/>
      <c r="AX31" s="194"/>
      <c r="AY31" s="194"/>
      <c r="AZ31" s="194"/>
    </row>
    <row r="32" spans="1:52" ht="72" x14ac:dyDescent="0.2">
      <c r="A32" s="70">
        <v>28</v>
      </c>
      <c r="B32" s="223" t="s">
        <v>195</v>
      </c>
      <c r="C32" s="224"/>
      <c r="D32" s="225" t="s">
        <v>179</v>
      </c>
      <c r="E32" s="226">
        <v>0.2</v>
      </c>
      <c r="F32" s="226"/>
      <c r="G32" s="225" t="s">
        <v>180</v>
      </c>
      <c r="H32" s="227" t="s">
        <v>181</v>
      </c>
      <c r="I32" s="225" t="s">
        <v>191</v>
      </c>
      <c r="J32" s="225" t="s">
        <v>126</v>
      </c>
      <c r="AU32" s="194"/>
      <c r="AV32" s="194"/>
      <c r="AW32" s="194"/>
      <c r="AX32" s="194"/>
      <c r="AY32" s="194"/>
      <c r="AZ32" s="194"/>
    </row>
    <row r="33" spans="1:52" ht="72" x14ac:dyDescent="0.2">
      <c r="A33" s="70">
        <v>29</v>
      </c>
      <c r="B33" s="223" t="s">
        <v>196</v>
      </c>
      <c r="C33" s="224"/>
      <c r="D33" s="225" t="s">
        <v>179</v>
      </c>
      <c r="E33" s="226">
        <v>0.2</v>
      </c>
      <c r="F33" s="226"/>
      <c r="G33" s="225" t="s">
        <v>180</v>
      </c>
      <c r="H33" s="227" t="s">
        <v>181</v>
      </c>
      <c r="I33" s="225" t="s">
        <v>197</v>
      </c>
      <c r="J33" s="225" t="s">
        <v>126</v>
      </c>
      <c r="AU33" s="194"/>
      <c r="AV33" s="194"/>
      <c r="AW33" s="194"/>
      <c r="AX33" s="194"/>
      <c r="AY33" s="194"/>
      <c r="AZ33" s="194"/>
    </row>
    <row r="34" spans="1:52" ht="72" x14ac:dyDescent="0.2">
      <c r="A34" s="70">
        <v>30</v>
      </c>
      <c r="B34" s="223" t="s">
        <v>198</v>
      </c>
      <c r="C34" s="224"/>
      <c r="D34" s="225" t="s">
        <v>179</v>
      </c>
      <c r="E34" s="226">
        <v>0.2</v>
      </c>
      <c r="F34" s="226"/>
      <c r="G34" s="225" t="s">
        <v>180</v>
      </c>
      <c r="H34" s="227" t="s">
        <v>181</v>
      </c>
      <c r="I34" s="225" t="s">
        <v>197</v>
      </c>
      <c r="J34" s="225" t="s">
        <v>126</v>
      </c>
      <c r="AU34" s="194"/>
      <c r="AV34" s="194"/>
      <c r="AW34" s="194"/>
      <c r="AX34" s="194"/>
      <c r="AY34" s="194"/>
      <c r="AZ34" s="194"/>
    </row>
    <row r="35" spans="1:52" ht="72" x14ac:dyDescent="0.2">
      <c r="A35" s="70">
        <v>31</v>
      </c>
      <c r="B35" s="223" t="s">
        <v>199</v>
      </c>
      <c r="C35" s="224"/>
      <c r="D35" s="225" t="s">
        <v>179</v>
      </c>
      <c r="E35" s="226">
        <v>0.2</v>
      </c>
      <c r="F35" s="226"/>
      <c r="G35" s="225" t="s">
        <v>180</v>
      </c>
      <c r="H35" s="227" t="s">
        <v>181</v>
      </c>
      <c r="I35" s="225" t="s">
        <v>197</v>
      </c>
      <c r="J35" s="225" t="s">
        <v>126</v>
      </c>
      <c r="AU35" s="194"/>
      <c r="AV35" s="194"/>
      <c r="AW35" s="194"/>
      <c r="AX35" s="194"/>
      <c r="AY35" s="194"/>
      <c r="AZ35" s="194"/>
    </row>
    <row r="36" spans="1:52" ht="72" x14ac:dyDescent="0.2">
      <c r="A36" s="70">
        <v>32</v>
      </c>
      <c r="B36" s="223" t="s">
        <v>200</v>
      </c>
      <c r="C36" s="224"/>
      <c r="D36" s="225" t="s">
        <v>179</v>
      </c>
      <c r="E36" s="226">
        <v>0.2</v>
      </c>
      <c r="F36" s="226"/>
      <c r="G36" s="225" t="s">
        <v>180</v>
      </c>
      <c r="H36" s="227" t="s">
        <v>181</v>
      </c>
      <c r="I36" s="225" t="s">
        <v>197</v>
      </c>
      <c r="J36" s="225" t="s">
        <v>126</v>
      </c>
      <c r="AU36" s="194"/>
      <c r="AV36" s="194"/>
      <c r="AW36" s="194"/>
      <c r="AX36" s="194"/>
      <c r="AY36" s="194"/>
      <c r="AZ36" s="194"/>
    </row>
    <row r="37" spans="1:52" ht="72" x14ac:dyDescent="0.2">
      <c r="A37" s="70">
        <v>33</v>
      </c>
      <c r="B37" s="223" t="s">
        <v>201</v>
      </c>
      <c r="C37" s="224"/>
      <c r="D37" s="225" t="s">
        <v>179</v>
      </c>
      <c r="E37" s="226">
        <v>0.2</v>
      </c>
      <c r="F37" s="226"/>
      <c r="G37" s="225" t="s">
        <v>180</v>
      </c>
      <c r="H37" s="227" t="s">
        <v>181</v>
      </c>
      <c r="I37" s="225" t="s">
        <v>197</v>
      </c>
      <c r="J37" s="225" t="s">
        <v>126</v>
      </c>
      <c r="AU37" s="194"/>
      <c r="AV37" s="194"/>
      <c r="AW37" s="194"/>
      <c r="AX37" s="194"/>
      <c r="AY37" s="194"/>
      <c r="AZ37" s="194"/>
    </row>
    <row r="38" spans="1:52" ht="72" x14ac:dyDescent="0.2">
      <c r="A38" s="70">
        <v>34</v>
      </c>
      <c r="B38" s="223" t="s">
        <v>202</v>
      </c>
      <c r="C38" s="224"/>
      <c r="D38" s="225" t="s">
        <v>179</v>
      </c>
      <c r="E38" s="226">
        <v>0.2</v>
      </c>
      <c r="F38" s="226"/>
      <c r="G38" s="225" t="s">
        <v>180</v>
      </c>
      <c r="H38" s="227" t="s">
        <v>181</v>
      </c>
      <c r="I38" s="225" t="s">
        <v>197</v>
      </c>
      <c r="J38" s="225" t="s">
        <v>126</v>
      </c>
      <c r="AU38" s="194"/>
      <c r="AV38" s="194"/>
      <c r="AW38" s="194"/>
      <c r="AX38" s="194"/>
      <c r="AY38" s="194"/>
      <c r="AZ38" s="194"/>
    </row>
    <row r="39" spans="1:52" ht="72" x14ac:dyDescent="0.2">
      <c r="A39" s="70">
        <v>35</v>
      </c>
      <c r="B39" s="223" t="s">
        <v>203</v>
      </c>
      <c r="C39" s="224"/>
      <c r="D39" s="225" t="s">
        <v>179</v>
      </c>
      <c r="E39" s="226">
        <v>0.2</v>
      </c>
      <c r="F39" s="226"/>
      <c r="G39" s="225" t="s">
        <v>180</v>
      </c>
      <c r="H39" s="227" t="s">
        <v>181</v>
      </c>
      <c r="I39" s="225" t="s">
        <v>204</v>
      </c>
      <c r="J39" s="225" t="s">
        <v>126</v>
      </c>
      <c r="AU39" s="194"/>
      <c r="AV39" s="194"/>
      <c r="AW39" s="194"/>
      <c r="AX39" s="194"/>
      <c r="AY39" s="194"/>
      <c r="AZ39" s="194"/>
    </row>
    <row r="40" spans="1:52" ht="72" x14ac:dyDescent="0.2">
      <c r="A40" s="70">
        <v>36</v>
      </c>
      <c r="B40" s="223" t="s">
        <v>205</v>
      </c>
      <c r="C40" s="224"/>
      <c r="D40" s="225" t="s">
        <v>179</v>
      </c>
      <c r="E40" s="226">
        <v>0.2</v>
      </c>
      <c r="F40" s="226"/>
      <c r="G40" s="225" t="s">
        <v>180</v>
      </c>
      <c r="H40" s="227" t="s">
        <v>181</v>
      </c>
      <c r="I40" s="225" t="s">
        <v>204</v>
      </c>
      <c r="J40" s="225" t="s">
        <v>126</v>
      </c>
      <c r="AU40" s="194"/>
      <c r="AV40" s="194"/>
      <c r="AW40" s="194"/>
      <c r="AX40" s="194"/>
      <c r="AY40" s="194"/>
      <c r="AZ40" s="194"/>
    </row>
    <row r="41" spans="1:52" ht="72" x14ac:dyDescent="0.2">
      <c r="A41" s="70">
        <v>37</v>
      </c>
      <c r="B41" s="223" t="s">
        <v>206</v>
      </c>
      <c r="C41" s="224"/>
      <c r="D41" s="225" t="s">
        <v>179</v>
      </c>
      <c r="E41" s="226">
        <v>0.2</v>
      </c>
      <c r="F41" s="226"/>
      <c r="G41" s="225" t="s">
        <v>180</v>
      </c>
      <c r="H41" s="227" t="s">
        <v>181</v>
      </c>
      <c r="I41" s="225" t="s">
        <v>207</v>
      </c>
      <c r="J41" s="225" t="s">
        <v>126</v>
      </c>
      <c r="AU41" s="194"/>
      <c r="AV41" s="194"/>
      <c r="AW41" s="194"/>
      <c r="AX41" s="194"/>
      <c r="AY41" s="194"/>
      <c r="AZ41" s="194"/>
    </row>
    <row r="42" spans="1:52" ht="72" x14ac:dyDescent="0.2">
      <c r="A42" s="70">
        <v>38</v>
      </c>
      <c r="B42" s="223" t="s">
        <v>208</v>
      </c>
      <c r="C42" s="224"/>
      <c r="D42" s="225" t="s">
        <v>179</v>
      </c>
      <c r="E42" s="226">
        <v>0.2</v>
      </c>
      <c r="F42" s="226"/>
      <c r="G42" s="225" t="s">
        <v>180</v>
      </c>
      <c r="H42" s="227" t="s">
        <v>181</v>
      </c>
      <c r="I42" s="225" t="s">
        <v>209</v>
      </c>
      <c r="J42" s="225" t="s">
        <v>126</v>
      </c>
      <c r="AU42" s="194"/>
      <c r="AV42" s="194"/>
      <c r="AW42" s="194"/>
      <c r="AX42" s="194"/>
      <c r="AY42" s="194"/>
      <c r="AZ42" s="194"/>
    </row>
    <row r="43" spans="1:52" ht="72" x14ac:dyDescent="0.2">
      <c r="A43" s="70">
        <v>39</v>
      </c>
      <c r="B43" s="223" t="s">
        <v>210</v>
      </c>
      <c r="C43" s="224"/>
      <c r="D43" s="225" t="s">
        <v>179</v>
      </c>
      <c r="E43" s="226">
        <v>0.2</v>
      </c>
      <c r="F43" s="226"/>
      <c r="G43" s="225" t="s">
        <v>180</v>
      </c>
      <c r="H43" s="227" t="s">
        <v>181</v>
      </c>
      <c r="I43" s="225" t="s">
        <v>207</v>
      </c>
      <c r="J43" s="225" t="s">
        <v>126</v>
      </c>
      <c r="AU43" s="194"/>
      <c r="AV43" s="194"/>
      <c r="AW43" s="194"/>
      <c r="AX43" s="194"/>
      <c r="AY43" s="194"/>
      <c r="AZ43" s="194"/>
    </row>
    <row r="44" spans="1:52" ht="72" x14ac:dyDescent="0.2">
      <c r="A44" s="70">
        <v>40</v>
      </c>
      <c r="B44" s="223" t="s">
        <v>211</v>
      </c>
      <c r="C44" s="224"/>
      <c r="D44" s="225" t="s">
        <v>179</v>
      </c>
      <c r="E44" s="226">
        <v>0.2</v>
      </c>
      <c r="F44" s="226"/>
      <c r="G44" s="225" t="s">
        <v>180</v>
      </c>
      <c r="H44" s="227" t="s">
        <v>181</v>
      </c>
      <c r="I44" s="225" t="s">
        <v>207</v>
      </c>
      <c r="J44" s="225" t="s">
        <v>126</v>
      </c>
      <c r="AU44" s="194"/>
      <c r="AV44" s="194"/>
      <c r="AW44" s="194"/>
      <c r="AX44" s="194"/>
      <c r="AY44" s="194"/>
      <c r="AZ44" s="194"/>
    </row>
    <row r="45" spans="1:52" ht="72" x14ac:dyDescent="0.2">
      <c r="A45" s="70">
        <v>41</v>
      </c>
      <c r="B45" s="223" t="s">
        <v>212</v>
      </c>
      <c r="C45" s="224"/>
      <c r="D45" s="225" t="s">
        <v>179</v>
      </c>
      <c r="E45" s="226">
        <v>0.2</v>
      </c>
      <c r="F45" s="226"/>
      <c r="G45" s="225" t="s">
        <v>180</v>
      </c>
      <c r="H45" s="227" t="s">
        <v>181</v>
      </c>
      <c r="I45" s="225" t="s">
        <v>207</v>
      </c>
      <c r="J45" s="225" t="s">
        <v>126</v>
      </c>
      <c r="AU45" s="194"/>
      <c r="AV45" s="194"/>
      <c r="AW45" s="194"/>
      <c r="AX45" s="194"/>
      <c r="AY45" s="194"/>
      <c r="AZ45" s="194"/>
    </row>
    <row r="46" spans="1:52" ht="72" x14ac:dyDescent="0.2">
      <c r="A46" s="70">
        <v>42</v>
      </c>
      <c r="B46" s="223" t="s">
        <v>213</v>
      </c>
      <c r="C46" s="224"/>
      <c r="D46" s="225" t="s">
        <v>179</v>
      </c>
      <c r="E46" s="226">
        <v>0.2</v>
      </c>
      <c r="F46" s="226"/>
      <c r="G46" s="225" t="s">
        <v>180</v>
      </c>
      <c r="H46" s="227" t="s">
        <v>181</v>
      </c>
      <c r="I46" s="225" t="s">
        <v>207</v>
      </c>
      <c r="J46" s="225" t="s">
        <v>126</v>
      </c>
      <c r="AU46" s="194"/>
      <c r="AV46" s="194"/>
      <c r="AW46" s="194"/>
      <c r="AX46" s="194"/>
      <c r="AY46" s="194"/>
      <c r="AZ46" s="194"/>
    </row>
    <row r="47" spans="1:52" ht="72" x14ac:dyDescent="0.2">
      <c r="A47" s="70">
        <v>43</v>
      </c>
      <c r="B47" s="223" t="s">
        <v>214</v>
      </c>
      <c r="C47" s="224"/>
      <c r="D47" s="225" t="s">
        <v>179</v>
      </c>
      <c r="E47" s="226">
        <v>0.2</v>
      </c>
      <c r="F47" s="226"/>
      <c r="G47" s="225" t="s">
        <v>180</v>
      </c>
      <c r="H47" s="227" t="s">
        <v>181</v>
      </c>
      <c r="I47" s="225" t="s">
        <v>207</v>
      </c>
      <c r="J47" s="225" t="s">
        <v>126</v>
      </c>
      <c r="AU47" s="194"/>
      <c r="AV47" s="194"/>
      <c r="AW47" s="194"/>
      <c r="AX47" s="194"/>
      <c r="AY47" s="194"/>
      <c r="AZ47" s="194"/>
    </row>
    <row r="48" spans="1:52" ht="72" x14ac:dyDescent="0.2">
      <c r="A48" s="70">
        <v>44</v>
      </c>
      <c r="B48" s="223" t="s">
        <v>215</v>
      </c>
      <c r="C48" s="224"/>
      <c r="D48" s="225" t="s">
        <v>179</v>
      </c>
      <c r="E48" s="226">
        <v>0.2</v>
      </c>
      <c r="F48" s="226"/>
      <c r="G48" s="225" t="s">
        <v>180</v>
      </c>
      <c r="H48" s="227" t="s">
        <v>181</v>
      </c>
      <c r="I48" s="225" t="s">
        <v>207</v>
      </c>
      <c r="J48" s="225" t="s">
        <v>126</v>
      </c>
      <c r="AU48" s="194"/>
      <c r="AV48" s="194"/>
      <c r="AW48" s="194"/>
      <c r="AX48" s="194"/>
      <c r="AY48" s="194"/>
      <c r="AZ48" s="194"/>
    </row>
    <row r="49" spans="1:52" ht="72" x14ac:dyDescent="0.2">
      <c r="A49" s="70">
        <v>45</v>
      </c>
      <c r="B49" s="223" t="s">
        <v>216</v>
      </c>
      <c r="C49" s="224"/>
      <c r="D49" s="225" t="s">
        <v>179</v>
      </c>
      <c r="E49" s="226">
        <v>0.2</v>
      </c>
      <c r="F49" s="226"/>
      <c r="G49" s="225" t="s">
        <v>180</v>
      </c>
      <c r="H49" s="227" t="s">
        <v>181</v>
      </c>
      <c r="I49" s="225" t="s">
        <v>217</v>
      </c>
      <c r="J49" s="225" t="s">
        <v>126</v>
      </c>
      <c r="AU49" s="194"/>
      <c r="AV49" s="194"/>
      <c r="AW49" s="194"/>
      <c r="AX49" s="194"/>
      <c r="AY49" s="194"/>
      <c r="AZ49" s="194"/>
    </row>
    <row r="50" spans="1:52" ht="72" x14ac:dyDescent="0.2">
      <c r="A50" s="70">
        <v>46</v>
      </c>
      <c r="B50" s="223" t="s">
        <v>218</v>
      </c>
      <c r="C50" s="224"/>
      <c r="D50" s="225" t="s">
        <v>179</v>
      </c>
      <c r="E50" s="226">
        <v>0.2</v>
      </c>
      <c r="F50" s="226"/>
      <c r="G50" s="225" t="s">
        <v>180</v>
      </c>
      <c r="H50" s="227" t="s">
        <v>181</v>
      </c>
      <c r="I50" s="225" t="s">
        <v>191</v>
      </c>
      <c r="J50" s="225" t="s">
        <v>126</v>
      </c>
      <c r="AU50" s="194"/>
      <c r="AV50" s="194"/>
      <c r="AW50" s="194"/>
      <c r="AX50" s="194"/>
      <c r="AY50" s="194"/>
      <c r="AZ50" s="194"/>
    </row>
    <row r="51" spans="1:52" ht="72" x14ac:dyDescent="0.2">
      <c r="A51" s="70">
        <v>47</v>
      </c>
      <c r="B51" s="223" t="s">
        <v>219</v>
      </c>
      <c r="C51" s="224"/>
      <c r="D51" s="225" t="s">
        <v>179</v>
      </c>
      <c r="E51" s="226">
        <v>0.2</v>
      </c>
      <c r="F51" s="226"/>
      <c r="G51" s="225" t="s">
        <v>180</v>
      </c>
      <c r="H51" s="227" t="s">
        <v>181</v>
      </c>
      <c r="I51" s="225" t="s">
        <v>191</v>
      </c>
      <c r="J51" s="225" t="s">
        <v>126</v>
      </c>
      <c r="AU51" s="194"/>
      <c r="AV51" s="194"/>
      <c r="AW51" s="194"/>
      <c r="AX51" s="194"/>
      <c r="AY51" s="194"/>
      <c r="AZ51" s="194"/>
    </row>
    <row r="52" spans="1:52" ht="72" x14ac:dyDescent="0.2">
      <c r="A52" s="70">
        <v>48</v>
      </c>
      <c r="B52" s="223" t="s">
        <v>220</v>
      </c>
      <c r="C52" s="224"/>
      <c r="D52" s="225" t="s">
        <v>179</v>
      </c>
      <c r="E52" s="226">
        <v>0.2</v>
      </c>
      <c r="F52" s="226"/>
      <c r="G52" s="225" t="s">
        <v>180</v>
      </c>
      <c r="H52" s="227" t="s">
        <v>181</v>
      </c>
      <c r="I52" s="225" t="s">
        <v>204</v>
      </c>
      <c r="J52" s="225" t="s">
        <v>126</v>
      </c>
      <c r="AU52" s="194"/>
      <c r="AV52" s="194"/>
      <c r="AW52" s="194"/>
      <c r="AX52" s="194"/>
      <c r="AY52" s="194"/>
      <c r="AZ52" s="194"/>
    </row>
    <row r="53" spans="1:52" ht="72" x14ac:dyDescent="0.2">
      <c r="A53" s="70">
        <v>49</v>
      </c>
      <c r="B53" s="223" t="s">
        <v>221</v>
      </c>
      <c r="C53" s="224"/>
      <c r="D53" s="225" t="s">
        <v>179</v>
      </c>
      <c r="E53" s="226">
        <v>0.2</v>
      </c>
      <c r="F53" s="226"/>
      <c r="G53" s="225" t="s">
        <v>180</v>
      </c>
      <c r="H53" s="227" t="s">
        <v>181</v>
      </c>
      <c r="I53" s="225" t="s">
        <v>204</v>
      </c>
      <c r="J53" s="225" t="s">
        <v>126</v>
      </c>
      <c r="AU53" s="194"/>
      <c r="AV53" s="194"/>
      <c r="AW53" s="194"/>
      <c r="AX53" s="194"/>
      <c r="AY53" s="194"/>
      <c r="AZ53" s="194"/>
    </row>
    <row r="54" spans="1:52" ht="72" x14ac:dyDescent="0.2">
      <c r="A54" s="70">
        <v>50</v>
      </c>
      <c r="B54" s="223" t="s">
        <v>222</v>
      </c>
      <c r="C54" s="224"/>
      <c r="D54" s="225" t="s">
        <v>179</v>
      </c>
      <c r="E54" s="226">
        <v>0.2</v>
      </c>
      <c r="F54" s="226"/>
      <c r="G54" s="225" t="s">
        <v>180</v>
      </c>
      <c r="H54" s="227" t="s">
        <v>181</v>
      </c>
      <c r="I54" s="225" t="s">
        <v>223</v>
      </c>
      <c r="J54" s="225" t="s">
        <v>126</v>
      </c>
      <c r="AU54" s="194"/>
      <c r="AV54" s="194"/>
      <c r="AW54" s="194"/>
      <c r="AX54" s="194"/>
      <c r="AY54" s="194"/>
      <c r="AZ54" s="194"/>
    </row>
    <row r="55" spans="1:52" ht="72" x14ac:dyDescent="0.2">
      <c r="A55" s="70">
        <v>51</v>
      </c>
      <c r="B55" s="223" t="s">
        <v>224</v>
      </c>
      <c r="C55" s="224"/>
      <c r="D55" s="225" t="s">
        <v>179</v>
      </c>
      <c r="E55" s="226">
        <v>0.2</v>
      </c>
      <c r="F55" s="226"/>
      <c r="G55" s="225" t="s">
        <v>180</v>
      </c>
      <c r="H55" s="227" t="s">
        <v>181</v>
      </c>
      <c r="I55" s="225" t="s">
        <v>225</v>
      </c>
      <c r="J55" s="225" t="s">
        <v>126</v>
      </c>
      <c r="AU55" s="194"/>
      <c r="AV55" s="194"/>
      <c r="AW55" s="194"/>
      <c r="AX55" s="194"/>
      <c r="AY55" s="194"/>
      <c r="AZ55" s="194"/>
    </row>
    <row r="56" spans="1:52" ht="72" x14ac:dyDescent="0.2">
      <c r="A56" s="70">
        <v>52</v>
      </c>
      <c r="B56" s="223" t="s">
        <v>226</v>
      </c>
      <c r="C56" s="224"/>
      <c r="D56" s="225" t="s">
        <v>179</v>
      </c>
      <c r="E56" s="226">
        <v>0.2</v>
      </c>
      <c r="F56" s="226"/>
      <c r="G56" s="225" t="s">
        <v>180</v>
      </c>
      <c r="H56" s="227" t="s">
        <v>181</v>
      </c>
      <c r="I56" s="225" t="s">
        <v>227</v>
      </c>
      <c r="J56" s="225" t="s">
        <v>126</v>
      </c>
      <c r="AU56" s="194"/>
      <c r="AV56" s="194"/>
      <c r="AW56" s="194"/>
      <c r="AX56" s="194"/>
      <c r="AY56" s="194"/>
      <c r="AZ56" s="194"/>
    </row>
    <row r="57" spans="1:52" ht="72" x14ac:dyDescent="0.2">
      <c r="A57" s="70">
        <v>53</v>
      </c>
      <c r="B57" s="223" t="s">
        <v>228</v>
      </c>
      <c r="C57" s="224"/>
      <c r="D57" s="225" t="s">
        <v>179</v>
      </c>
      <c r="E57" s="226">
        <v>0.2</v>
      </c>
      <c r="F57" s="226"/>
      <c r="G57" s="225" t="s">
        <v>180</v>
      </c>
      <c r="H57" s="227" t="s">
        <v>181</v>
      </c>
      <c r="I57" s="225" t="s">
        <v>227</v>
      </c>
      <c r="J57" s="225" t="s">
        <v>126</v>
      </c>
      <c r="AU57" s="194"/>
      <c r="AV57" s="194"/>
      <c r="AW57" s="194"/>
      <c r="AX57" s="194"/>
      <c r="AY57" s="194"/>
      <c r="AZ57" s="194"/>
    </row>
    <row r="58" spans="1:52" ht="72" x14ac:dyDescent="0.2">
      <c r="A58" s="70">
        <v>54</v>
      </c>
      <c r="B58" s="223" t="s">
        <v>229</v>
      </c>
      <c r="C58" s="224"/>
      <c r="D58" s="225" t="s">
        <v>179</v>
      </c>
      <c r="E58" s="226">
        <v>0.2</v>
      </c>
      <c r="F58" s="226"/>
      <c r="G58" s="225" t="s">
        <v>180</v>
      </c>
      <c r="H58" s="227" t="s">
        <v>181</v>
      </c>
      <c r="I58" s="225" t="s">
        <v>227</v>
      </c>
      <c r="J58" s="225" t="s">
        <v>126</v>
      </c>
      <c r="AU58" s="194"/>
      <c r="AV58" s="194"/>
      <c r="AW58" s="194"/>
      <c r="AX58" s="194"/>
      <c r="AY58" s="194"/>
      <c r="AZ58" s="194"/>
    </row>
    <row r="59" spans="1:52" ht="72" x14ac:dyDescent="0.2">
      <c r="A59" s="70">
        <v>55</v>
      </c>
      <c r="B59" s="223" t="s">
        <v>230</v>
      </c>
      <c r="C59" s="224"/>
      <c r="D59" s="225" t="s">
        <v>179</v>
      </c>
      <c r="E59" s="226">
        <v>0.2</v>
      </c>
      <c r="F59" s="226"/>
      <c r="G59" s="225" t="s">
        <v>180</v>
      </c>
      <c r="H59" s="227" t="s">
        <v>181</v>
      </c>
      <c r="I59" s="225" t="s">
        <v>231</v>
      </c>
      <c r="J59" s="225" t="s">
        <v>126</v>
      </c>
      <c r="AU59" s="194"/>
      <c r="AV59" s="194"/>
      <c r="AW59" s="194"/>
      <c r="AX59" s="194"/>
      <c r="AY59" s="194"/>
      <c r="AZ59" s="194"/>
    </row>
    <row r="60" spans="1:52" ht="72" x14ac:dyDescent="0.2">
      <c r="A60" s="70">
        <v>56</v>
      </c>
      <c r="B60" s="223" t="s">
        <v>232</v>
      </c>
      <c r="C60" s="224"/>
      <c r="D60" s="225" t="s">
        <v>179</v>
      </c>
      <c r="E60" s="226">
        <v>0.2</v>
      </c>
      <c r="F60" s="226"/>
      <c r="G60" s="225" t="s">
        <v>180</v>
      </c>
      <c r="H60" s="227" t="s">
        <v>181</v>
      </c>
      <c r="I60" s="225" t="s">
        <v>233</v>
      </c>
      <c r="J60" s="225" t="s">
        <v>126</v>
      </c>
      <c r="AU60" s="194"/>
      <c r="AV60" s="194"/>
      <c r="AW60" s="194"/>
      <c r="AX60" s="194"/>
      <c r="AY60" s="194"/>
      <c r="AZ60" s="194"/>
    </row>
    <row r="61" spans="1:52" ht="72" x14ac:dyDescent="0.2">
      <c r="A61" s="70">
        <v>57</v>
      </c>
      <c r="B61" s="223" t="s">
        <v>234</v>
      </c>
      <c r="C61" s="224"/>
      <c r="D61" s="225" t="s">
        <v>179</v>
      </c>
      <c r="E61" s="226">
        <v>0.2</v>
      </c>
      <c r="F61" s="226"/>
      <c r="G61" s="225" t="s">
        <v>180</v>
      </c>
      <c r="H61" s="227" t="s">
        <v>181</v>
      </c>
      <c r="I61" s="225" t="s">
        <v>225</v>
      </c>
      <c r="J61" s="225" t="s">
        <v>126</v>
      </c>
      <c r="AU61" s="194"/>
      <c r="AV61" s="194"/>
      <c r="AW61" s="194"/>
      <c r="AX61" s="194"/>
      <c r="AY61" s="194"/>
      <c r="AZ61" s="194"/>
    </row>
    <row r="62" spans="1:52" ht="72" x14ac:dyDescent="0.2">
      <c r="A62" s="70">
        <v>58</v>
      </c>
      <c r="B62" s="223" t="s">
        <v>235</v>
      </c>
      <c r="C62" s="224"/>
      <c r="D62" s="225" t="s">
        <v>179</v>
      </c>
      <c r="E62" s="226">
        <v>0.2</v>
      </c>
      <c r="F62" s="226"/>
      <c r="G62" s="225" t="s">
        <v>180</v>
      </c>
      <c r="H62" s="227" t="s">
        <v>181</v>
      </c>
      <c r="I62" s="225" t="s">
        <v>236</v>
      </c>
      <c r="J62" s="225" t="s">
        <v>126</v>
      </c>
      <c r="AU62" s="194"/>
      <c r="AV62" s="194"/>
      <c r="AW62" s="194"/>
      <c r="AX62" s="194"/>
      <c r="AY62" s="194"/>
      <c r="AZ62" s="194"/>
    </row>
    <row r="63" spans="1:52" ht="72" x14ac:dyDescent="0.2">
      <c r="A63" s="70">
        <v>59</v>
      </c>
      <c r="B63" s="223" t="s">
        <v>237</v>
      </c>
      <c r="C63" s="224"/>
      <c r="D63" s="225" t="s">
        <v>179</v>
      </c>
      <c r="E63" s="226">
        <v>0.2</v>
      </c>
      <c r="F63" s="226"/>
      <c r="G63" s="225" t="s">
        <v>180</v>
      </c>
      <c r="H63" s="227" t="s">
        <v>181</v>
      </c>
      <c r="I63" s="225" t="s">
        <v>225</v>
      </c>
      <c r="J63" s="225" t="s">
        <v>126</v>
      </c>
      <c r="AU63" s="194"/>
      <c r="AV63" s="194"/>
      <c r="AW63" s="194"/>
      <c r="AX63" s="194"/>
      <c r="AY63" s="194"/>
      <c r="AZ63" s="194"/>
    </row>
    <row r="64" spans="1:52" ht="72" x14ac:dyDescent="0.2">
      <c r="A64" s="70">
        <v>60</v>
      </c>
      <c r="B64" s="223" t="s">
        <v>238</v>
      </c>
      <c r="C64" s="224"/>
      <c r="D64" s="225" t="s">
        <v>179</v>
      </c>
      <c r="E64" s="226">
        <v>0.2</v>
      </c>
      <c r="F64" s="226"/>
      <c r="G64" s="225" t="s">
        <v>180</v>
      </c>
      <c r="H64" s="227" t="s">
        <v>181</v>
      </c>
      <c r="I64" s="225" t="s">
        <v>236</v>
      </c>
      <c r="J64" s="225" t="s">
        <v>126</v>
      </c>
      <c r="AU64" s="194"/>
      <c r="AV64" s="194"/>
      <c r="AW64" s="194"/>
      <c r="AX64" s="194"/>
      <c r="AY64" s="194"/>
      <c r="AZ64" s="194"/>
    </row>
    <row r="65" spans="1:52" ht="72" x14ac:dyDescent="0.2">
      <c r="A65" s="70">
        <v>61</v>
      </c>
      <c r="B65" s="223" t="s">
        <v>239</v>
      </c>
      <c r="C65" s="224"/>
      <c r="D65" s="225" t="s">
        <v>179</v>
      </c>
      <c r="E65" s="226">
        <v>0.2</v>
      </c>
      <c r="F65" s="226"/>
      <c r="G65" s="225" t="s">
        <v>180</v>
      </c>
      <c r="H65" s="227" t="s">
        <v>181</v>
      </c>
      <c r="I65" s="225" t="s">
        <v>225</v>
      </c>
      <c r="J65" s="225" t="s">
        <v>126</v>
      </c>
      <c r="AU65" s="194"/>
      <c r="AV65" s="194"/>
      <c r="AW65" s="194"/>
      <c r="AX65" s="194"/>
      <c r="AY65" s="194"/>
      <c r="AZ65" s="194"/>
    </row>
    <row r="66" spans="1:52" ht="72" x14ac:dyDescent="0.2">
      <c r="A66" s="70">
        <v>62</v>
      </c>
      <c r="B66" s="223" t="s">
        <v>240</v>
      </c>
      <c r="C66" s="224"/>
      <c r="D66" s="225" t="s">
        <v>179</v>
      </c>
      <c r="E66" s="226">
        <v>0.2</v>
      </c>
      <c r="F66" s="226"/>
      <c r="G66" s="225" t="s">
        <v>180</v>
      </c>
      <c r="H66" s="227" t="s">
        <v>181</v>
      </c>
      <c r="I66" s="225" t="s">
        <v>236</v>
      </c>
      <c r="J66" s="225" t="s">
        <v>126</v>
      </c>
      <c r="AU66" s="194"/>
      <c r="AV66" s="194"/>
      <c r="AW66" s="194"/>
      <c r="AX66" s="194"/>
      <c r="AY66" s="194"/>
      <c r="AZ66" s="194"/>
    </row>
    <row r="67" spans="1:52" ht="72" x14ac:dyDescent="0.2">
      <c r="A67" s="70">
        <v>63</v>
      </c>
      <c r="B67" s="223" t="s">
        <v>241</v>
      </c>
      <c r="C67" s="224"/>
      <c r="D67" s="225" t="s">
        <v>179</v>
      </c>
      <c r="E67" s="226">
        <v>0.2</v>
      </c>
      <c r="F67" s="226"/>
      <c r="G67" s="225" t="s">
        <v>180</v>
      </c>
      <c r="H67" s="227" t="s">
        <v>181</v>
      </c>
      <c r="I67" s="225" t="s">
        <v>231</v>
      </c>
      <c r="J67" s="225" t="s">
        <v>126</v>
      </c>
      <c r="AU67" s="194"/>
      <c r="AV67" s="194"/>
      <c r="AW67" s="194"/>
      <c r="AX67" s="194"/>
      <c r="AY67" s="194"/>
      <c r="AZ67" s="194"/>
    </row>
    <row r="68" spans="1:52" ht="72" x14ac:dyDescent="0.2">
      <c r="A68" s="70">
        <v>64</v>
      </c>
      <c r="B68" s="223" t="s">
        <v>242</v>
      </c>
      <c r="C68" s="224"/>
      <c r="D68" s="225" t="s">
        <v>179</v>
      </c>
      <c r="E68" s="226">
        <v>0.2</v>
      </c>
      <c r="F68" s="226"/>
      <c r="G68" s="225" t="s">
        <v>180</v>
      </c>
      <c r="H68" s="227" t="s">
        <v>181</v>
      </c>
      <c r="I68" s="230" t="s">
        <v>233</v>
      </c>
      <c r="J68" s="225" t="s">
        <v>126</v>
      </c>
      <c r="AU68" s="194"/>
      <c r="AV68" s="194"/>
      <c r="AW68" s="194"/>
      <c r="AX68" s="194"/>
      <c r="AY68" s="194"/>
      <c r="AZ68" s="194"/>
    </row>
    <row r="69" spans="1:52" ht="72" x14ac:dyDescent="0.2">
      <c r="A69" s="70">
        <v>65</v>
      </c>
      <c r="B69" s="223" t="s">
        <v>243</v>
      </c>
      <c r="C69" s="224"/>
      <c r="D69" s="225" t="s">
        <v>179</v>
      </c>
      <c r="E69" s="226">
        <v>0.2</v>
      </c>
      <c r="F69" s="226"/>
      <c r="G69" s="225" t="s">
        <v>180</v>
      </c>
      <c r="H69" s="227" t="s">
        <v>181</v>
      </c>
      <c r="I69" s="230" t="s">
        <v>227</v>
      </c>
      <c r="J69" s="225" t="s">
        <v>126</v>
      </c>
      <c r="AU69" s="194"/>
      <c r="AV69" s="194"/>
      <c r="AW69" s="194"/>
      <c r="AX69" s="194"/>
      <c r="AY69" s="194"/>
      <c r="AZ69" s="194"/>
    </row>
    <row r="70" spans="1:52" ht="72" x14ac:dyDescent="0.2">
      <c r="A70" s="70">
        <v>66</v>
      </c>
      <c r="B70" s="223" t="s">
        <v>244</v>
      </c>
      <c r="C70" s="224"/>
      <c r="D70" s="225" t="s">
        <v>179</v>
      </c>
      <c r="E70" s="226">
        <v>0.2</v>
      </c>
      <c r="F70" s="226"/>
      <c r="G70" s="225" t="s">
        <v>180</v>
      </c>
      <c r="H70" s="227" t="s">
        <v>181</v>
      </c>
      <c r="I70" s="230" t="s">
        <v>227</v>
      </c>
      <c r="J70" s="225" t="s">
        <v>126</v>
      </c>
      <c r="AU70" s="194"/>
      <c r="AV70" s="194"/>
      <c r="AW70" s="194"/>
      <c r="AX70" s="194"/>
      <c r="AY70" s="194"/>
      <c r="AZ70" s="194"/>
    </row>
    <row r="71" spans="1:52" ht="72" x14ac:dyDescent="0.2">
      <c r="A71" s="70">
        <v>67</v>
      </c>
      <c r="B71" s="223" t="s">
        <v>245</v>
      </c>
      <c r="C71" s="224"/>
      <c r="D71" s="225" t="s">
        <v>179</v>
      </c>
      <c r="E71" s="226">
        <v>0.2</v>
      </c>
      <c r="F71" s="226"/>
      <c r="G71" s="225" t="s">
        <v>180</v>
      </c>
      <c r="H71" s="227" t="s">
        <v>181</v>
      </c>
      <c r="I71" s="230" t="s">
        <v>227</v>
      </c>
      <c r="J71" s="225" t="s">
        <v>126</v>
      </c>
      <c r="AU71" s="194"/>
      <c r="AV71" s="194"/>
      <c r="AW71" s="194"/>
      <c r="AX71" s="194"/>
      <c r="AY71" s="194"/>
      <c r="AZ71" s="194"/>
    </row>
    <row r="72" spans="1:52" ht="72" x14ac:dyDescent="0.2">
      <c r="A72" s="70">
        <v>68</v>
      </c>
      <c r="B72" s="223" t="s">
        <v>246</v>
      </c>
      <c r="C72" s="224"/>
      <c r="D72" s="225" t="s">
        <v>179</v>
      </c>
      <c r="E72" s="226">
        <v>0.2</v>
      </c>
      <c r="F72" s="226"/>
      <c r="G72" s="225" t="s">
        <v>180</v>
      </c>
      <c r="H72" s="227" t="s">
        <v>181</v>
      </c>
      <c r="I72" s="230" t="s">
        <v>236</v>
      </c>
      <c r="J72" s="225" t="s">
        <v>126</v>
      </c>
      <c r="AU72" s="194"/>
      <c r="AV72" s="194"/>
      <c r="AW72" s="194"/>
      <c r="AX72" s="194"/>
      <c r="AY72" s="194"/>
      <c r="AZ72" s="194"/>
    </row>
    <row r="73" spans="1:52" ht="72" x14ac:dyDescent="0.2">
      <c r="A73" s="70">
        <v>69</v>
      </c>
      <c r="B73" s="223" t="s">
        <v>247</v>
      </c>
      <c r="C73" s="224"/>
      <c r="D73" s="225" t="s">
        <v>179</v>
      </c>
      <c r="E73" s="226">
        <v>0.2</v>
      </c>
      <c r="F73" s="226"/>
      <c r="G73" s="225" t="s">
        <v>180</v>
      </c>
      <c r="H73" s="227" t="s">
        <v>181</v>
      </c>
      <c r="I73" s="230" t="s">
        <v>236</v>
      </c>
      <c r="J73" s="225" t="s">
        <v>126</v>
      </c>
      <c r="AU73" s="194"/>
      <c r="AV73" s="194"/>
      <c r="AW73" s="194"/>
      <c r="AX73" s="194"/>
      <c r="AY73" s="194"/>
      <c r="AZ73" s="194"/>
    </row>
    <row r="74" spans="1:52" ht="72" x14ac:dyDescent="0.2">
      <c r="A74" s="70">
        <v>70</v>
      </c>
      <c r="B74" s="223" t="s">
        <v>248</v>
      </c>
      <c r="C74" s="224"/>
      <c r="D74" s="225" t="s">
        <v>179</v>
      </c>
      <c r="E74" s="226">
        <v>0.2</v>
      </c>
      <c r="F74" s="226"/>
      <c r="G74" s="225" t="s">
        <v>180</v>
      </c>
      <c r="H74" s="227" t="s">
        <v>181</v>
      </c>
      <c r="I74" s="230" t="s">
        <v>236</v>
      </c>
      <c r="J74" s="225" t="s">
        <v>126</v>
      </c>
      <c r="AU74" s="194"/>
      <c r="AV74" s="194"/>
      <c r="AW74" s="194"/>
      <c r="AX74" s="194"/>
      <c r="AY74" s="194"/>
      <c r="AZ74" s="194"/>
    </row>
    <row r="75" spans="1:52" ht="72" x14ac:dyDescent="0.2">
      <c r="A75" s="70">
        <v>71</v>
      </c>
      <c r="B75" s="223" t="s">
        <v>249</v>
      </c>
      <c r="C75" s="224"/>
      <c r="D75" s="225" t="s">
        <v>179</v>
      </c>
      <c r="E75" s="226">
        <v>0.2</v>
      </c>
      <c r="F75" s="226"/>
      <c r="G75" s="225" t="s">
        <v>180</v>
      </c>
      <c r="H75" s="227" t="s">
        <v>181</v>
      </c>
      <c r="I75" s="230" t="s">
        <v>236</v>
      </c>
      <c r="J75" s="225" t="s">
        <v>126</v>
      </c>
      <c r="AU75" s="194"/>
      <c r="AV75" s="194"/>
      <c r="AW75" s="194"/>
      <c r="AX75" s="194"/>
      <c r="AY75" s="194"/>
      <c r="AZ75" s="194"/>
    </row>
    <row r="76" spans="1:52" ht="72" x14ac:dyDescent="0.2">
      <c r="A76" s="70">
        <v>72</v>
      </c>
      <c r="B76" s="223" t="s">
        <v>250</v>
      </c>
      <c r="C76" s="224"/>
      <c r="D76" s="225" t="s">
        <v>179</v>
      </c>
      <c r="E76" s="226">
        <v>0.2</v>
      </c>
      <c r="F76" s="226"/>
      <c r="G76" s="225" t="s">
        <v>180</v>
      </c>
      <c r="H76" s="227" t="s">
        <v>181</v>
      </c>
      <c r="I76" s="230" t="s">
        <v>231</v>
      </c>
      <c r="J76" s="225" t="s">
        <v>126</v>
      </c>
      <c r="AU76" s="194"/>
      <c r="AV76" s="194"/>
      <c r="AW76" s="194"/>
      <c r="AX76" s="194"/>
      <c r="AY76" s="194"/>
      <c r="AZ76" s="194"/>
    </row>
    <row r="77" spans="1:52" ht="72" x14ac:dyDescent="0.2">
      <c r="A77" s="70">
        <v>73</v>
      </c>
      <c r="B77" s="223" t="s">
        <v>251</v>
      </c>
      <c r="C77" s="224"/>
      <c r="D77" s="225" t="s">
        <v>179</v>
      </c>
      <c r="E77" s="226">
        <v>0.2</v>
      </c>
      <c r="F77" s="226"/>
      <c r="G77" s="225" t="s">
        <v>180</v>
      </c>
      <c r="H77" s="227" t="s">
        <v>181</v>
      </c>
      <c r="I77" s="230" t="s">
        <v>233</v>
      </c>
      <c r="J77" s="225" t="s">
        <v>126</v>
      </c>
      <c r="AU77" s="194"/>
      <c r="AV77" s="194"/>
      <c r="AW77" s="194"/>
      <c r="AX77" s="194"/>
      <c r="AY77" s="194"/>
      <c r="AZ77" s="194"/>
    </row>
    <row r="78" spans="1:52" ht="72" x14ac:dyDescent="0.2">
      <c r="A78" s="70">
        <v>74</v>
      </c>
      <c r="B78" s="223" t="s">
        <v>252</v>
      </c>
      <c r="C78" s="224"/>
      <c r="D78" s="225" t="s">
        <v>179</v>
      </c>
      <c r="E78" s="226">
        <v>0.2</v>
      </c>
      <c r="F78" s="226"/>
      <c r="G78" s="225" t="s">
        <v>180</v>
      </c>
      <c r="H78" s="227" t="s">
        <v>181</v>
      </c>
      <c r="I78" s="230" t="s">
        <v>231</v>
      </c>
      <c r="J78" s="225" t="s">
        <v>126</v>
      </c>
      <c r="AU78" s="194"/>
      <c r="AV78" s="194"/>
      <c r="AW78" s="194"/>
      <c r="AX78" s="194"/>
      <c r="AY78" s="194"/>
      <c r="AZ78" s="194"/>
    </row>
    <row r="79" spans="1:52" ht="72" x14ac:dyDescent="0.2">
      <c r="A79" s="70">
        <v>75</v>
      </c>
      <c r="B79" s="223" t="s">
        <v>253</v>
      </c>
      <c r="C79" s="224"/>
      <c r="D79" s="225" t="s">
        <v>179</v>
      </c>
      <c r="E79" s="226">
        <v>0.2</v>
      </c>
      <c r="F79" s="226"/>
      <c r="G79" s="225" t="s">
        <v>180</v>
      </c>
      <c r="H79" s="227" t="s">
        <v>181</v>
      </c>
      <c r="I79" s="231" t="s">
        <v>254</v>
      </c>
      <c r="J79" s="225" t="s">
        <v>126</v>
      </c>
      <c r="AU79" s="194"/>
      <c r="AV79" s="194"/>
      <c r="AW79" s="194"/>
      <c r="AX79" s="194"/>
      <c r="AY79" s="194"/>
      <c r="AZ79" s="194"/>
    </row>
    <row r="80" spans="1:52" ht="72" x14ac:dyDescent="0.2">
      <c r="A80" s="70">
        <v>76</v>
      </c>
      <c r="B80" s="223" t="s">
        <v>255</v>
      </c>
      <c r="C80" s="224"/>
      <c r="D80" s="225" t="s">
        <v>179</v>
      </c>
      <c r="E80" s="226">
        <v>0.2</v>
      </c>
      <c r="F80" s="226"/>
      <c r="G80" s="225" t="s">
        <v>180</v>
      </c>
      <c r="H80" s="227" t="s">
        <v>181</v>
      </c>
      <c r="I80" s="232" t="s">
        <v>254</v>
      </c>
      <c r="J80" s="225" t="s">
        <v>126</v>
      </c>
      <c r="AU80" s="194"/>
      <c r="AV80" s="194"/>
      <c r="AW80" s="194"/>
      <c r="AX80" s="194"/>
      <c r="AY80" s="194"/>
      <c r="AZ80" s="194"/>
    </row>
    <row r="81" spans="1:52" ht="72" x14ac:dyDescent="0.2">
      <c r="A81" s="70">
        <v>77</v>
      </c>
      <c r="B81" s="223" t="s">
        <v>256</v>
      </c>
      <c r="C81" s="224"/>
      <c r="D81" s="225" t="s">
        <v>179</v>
      </c>
      <c r="E81" s="226">
        <v>0.2</v>
      </c>
      <c r="F81" s="226"/>
      <c r="G81" s="225" t="s">
        <v>180</v>
      </c>
      <c r="H81" s="227" t="s">
        <v>181</v>
      </c>
      <c r="I81" s="231" t="s">
        <v>257</v>
      </c>
      <c r="J81" s="225" t="s">
        <v>126</v>
      </c>
      <c r="AU81" s="194"/>
      <c r="AV81" s="194"/>
      <c r="AW81" s="194"/>
      <c r="AX81" s="194"/>
      <c r="AY81" s="194"/>
      <c r="AZ81" s="194"/>
    </row>
    <row r="82" spans="1:52" ht="72" x14ac:dyDescent="0.2">
      <c r="A82" s="70">
        <v>78</v>
      </c>
      <c r="B82" s="223" t="s">
        <v>258</v>
      </c>
      <c r="C82" s="224"/>
      <c r="D82" s="225" t="s">
        <v>179</v>
      </c>
      <c r="E82" s="226">
        <v>0.2</v>
      </c>
      <c r="F82" s="226"/>
      <c r="G82" s="225" t="s">
        <v>180</v>
      </c>
      <c r="H82" s="227" t="s">
        <v>181</v>
      </c>
      <c r="I82" s="231" t="s">
        <v>259</v>
      </c>
      <c r="J82" s="225" t="s">
        <v>126</v>
      </c>
      <c r="AU82" s="194"/>
      <c r="AV82" s="194"/>
      <c r="AW82" s="194"/>
      <c r="AX82" s="194"/>
      <c r="AY82" s="194"/>
      <c r="AZ82" s="194"/>
    </row>
    <row r="83" spans="1:52" ht="72" x14ac:dyDescent="0.2">
      <c r="A83" s="70">
        <v>79</v>
      </c>
      <c r="B83" s="223" t="s">
        <v>260</v>
      </c>
      <c r="C83" s="224"/>
      <c r="D83" s="225" t="s">
        <v>179</v>
      </c>
      <c r="E83" s="226">
        <v>0.2</v>
      </c>
      <c r="F83" s="226"/>
      <c r="G83" s="225" t="s">
        <v>180</v>
      </c>
      <c r="H83" s="227" t="s">
        <v>181</v>
      </c>
      <c r="I83" s="231" t="s">
        <v>261</v>
      </c>
      <c r="J83" s="225" t="s">
        <v>126</v>
      </c>
      <c r="AU83" s="194"/>
      <c r="AV83" s="194"/>
      <c r="AW83" s="194"/>
      <c r="AX83" s="194"/>
      <c r="AY83" s="194"/>
      <c r="AZ83" s="194"/>
    </row>
    <row r="84" spans="1:52" ht="72" x14ac:dyDescent="0.2">
      <c r="A84" s="70">
        <v>80</v>
      </c>
      <c r="B84" s="223" t="s">
        <v>262</v>
      </c>
      <c r="C84" s="224"/>
      <c r="D84" s="225" t="s">
        <v>179</v>
      </c>
      <c r="E84" s="226">
        <v>0.2</v>
      </c>
      <c r="F84" s="226"/>
      <c r="G84" s="225" t="s">
        <v>180</v>
      </c>
      <c r="H84" s="227" t="s">
        <v>181</v>
      </c>
      <c r="I84" s="231" t="s">
        <v>263</v>
      </c>
      <c r="J84" s="225" t="s">
        <v>126</v>
      </c>
      <c r="AU84" s="194"/>
      <c r="AV84" s="194"/>
      <c r="AW84" s="194"/>
      <c r="AX84" s="194"/>
      <c r="AY84" s="194"/>
      <c r="AZ84" s="194"/>
    </row>
    <row r="85" spans="1:52" ht="72" x14ac:dyDescent="0.2">
      <c r="A85" s="70">
        <v>81</v>
      </c>
      <c r="B85" s="223" t="s">
        <v>264</v>
      </c>
      <c r="C85" s="224"/>
      <c r="D85" s="225" t="s">
        <v>179</v>
      </c>
      <c r="E85" s="226">
        <v>0.2</v>
      </c>
      <c r="F85" s="226"/>
      <c r="G85" s="225" t="s">
        <v>180</v>
      </c>
      <c r="H85" s="227" t="s">
        <v>181</v>
      </c>
      <c r="I85" s="231" t="s">
        <v>263</v>
      </c>
      <c r="J85" s="225" t="s">
        <v>126</v>
      </c>
      <c r="AU85" s="194"/>
      <c r="AV85" s="194"/>
      <c r="AW85" s="194"/>
      <c r="AX85" s="194"/>
      <c r="AY85" s="194"/>
      <c r="AZ85" s="194"/>
    </row>
    <row r="86" spans="1:52" ht="72" x14ac:dyDescent="0.2">
      <c r="A86" s="70">
        <v>82</v>
      </c>
      <c r="B86" s="223" t="s">
        <v>265</v>
      </c>
      <c r="C86" s="224"/>
      <c r="D86" s="225" t="s">
        <v>179</v>
      </c>
      <c r="E86" s="226">
        <v>0.2</v>
      </c>
      <c r="F86" s="226"/>
      <c r="G86" s="225" t="s">
        <v>180</v>
      </c>
      <c r="H86" s="227" t="s">
        <v>181</v>
      </c>
      <c r="I86" s="231" t="s">
        <v>266</v>
      </c>
      <c r="J86" s="225" t="s">
        <v>126</v>
      </c>
      <c r="AU86" s="194"/>
      <c r="AV86" s="194"/>
      <c r="AW86" s="194"/>
      <c r="AX86" s="194"/>
      <c r="AY86" s="194"/>
      <c r="AZ86" s="194"/>
    </row>
    <row r="87" spans="1:52" ht="72" x14ac:dyDescent="0.2">
      <c r="A87" s="70">
        <v>83</v>
      </c>
      <c r="B87" s="223" t="s">
        <v>267</v>
      </c>
      <c r="C87" s="224"/>
      <c r="D87" s="225" t="s">
        <v>179</v>
      </c>
      <c r="E87" s="226">
        <v>0.2</v>
      </c>
      <c r="F87" s="226"/>
      <c r="G87" s="225" t="s">
        <v>180</v>
      </c>
      <c r="H87" s="227" t="s">
        <v>181</v>
      </c>
      <c r="I87" s="231" t="s">
        <v>257</v>
      </c>
      <c r="J87" s="225" t="s">
        <v>126</v>
      </c>
      <c r="AU87" s="194"/>
      <c r="AV87" s="194"/>
      <c r="AW87" s="194"/>
      <c r="AX87" s="194"/>
      <c r="AY87" s="194"/>
      <c r="AZ87" s="194"/>
    </row>
    <row r="88" spans="1:52" ht="72" x14ac:dyDescent="0.2">
      <c r="A88" s="70">
        <v>84</v>
      </c>
      <c r="B88" s="223" t="s">
        <v>268</v>
      </c>
      <c r="C88" s="224"/>
      <c r="D88" s="225" t="s">
        <v>179</v>
      </c>
      <c r="E88" s="226">
        <v>0.2</v>
      </c>
      <c r="F88" s="226"/>
      <c r="G88" s="225" t="s">
        <v>180</v>
      </c>
      <c r="H88" s="227" t="s">
        <v>181</v>
      </c>
      <c r="I88" s="231" t="s">
        <v>269</v>
      </c>
      <c r="J88" s="225" t="s">
        <v>126</v>
      </c>
      <c r="AU88" s="194"/>
      <c r="AV88" s="194"/>
      <c r="AW88" s="194"/>
      <c r="AX88" s="194"/>
      <c r="AY88" s="194"/>
      <c r="AZ88" s="194"/>
    </row>
    <row r="89" spans="1:52" ht="72" x14ac:dyDescent="0.2">
      <c r="A89" s="70">
        <v>85</v>
      </c>
      <c r="B89" s="223" t="s">
        <v>270</v>
      </c>
      <c r="C89" s="224"/>
      <c r="D89" s="225" t="s">
        <v>179</v>
      </c>
      <c r="E89" s="226">
        <v>0.2</v>
      </c>
      <c r="F89" s="226"/>
      <c r="G89" s="225" t="s">
        <v>180</v>
      </c>
      <c r="H89" s="227" t="s">
        <v>181</v>
      </c>
      <c r="I89" s="231" t="s">
        <v>269</v>
      </c>
      <c r="J89" s="225" t="s">
        <v>126</v>
      </c>
      <c r="AU89" s="194"/>
      <c r="AV89" s="194"/>
      <c r="AW89" s="194"/>
      <c r="AX89" s="194"/>
      <c r="AY89" s="194"/>
      <c r="AZ89" s="194"/>
    </row>
    <row r="90" spans="1:52" ht="72" x14ac:dyDescent="0.2">
      <c r="A90" s="70">
        <v>86</v>
      </c>
      <c r="B90" s="223" t="s">
        <v>271</v>
      </c>
      <c r="C90" s="224"/>
      <c r="D90" s="225" t="s">
        <v>179</v>
      </c>
      <c r="E90" s="226">
        <v>0.2</v>
      </c>
      <c r="F90" s="226"/>
      <c r="G90" s="225" t="s">
        <v>180</v>
      </c>
      <c r="H90" s="227" t="s">
        <v>181</v>
      </c>
      <c r="I90" s="231" t="s">
        <v>266</v>
      </c>
      <c r="J90" s="225" t="s">
        <v>126</v>
      </c>
      <c r="AU90" s="194"/>
      <c r="AV90" s="194"/>
      <c r="AW90" s="194"/>
      <c r="AX90" s="194"/>
      <c r="AY90" s="194"/>
      <c r="AZ90" s="194"/>
    </row>
    <row r="91" spans="1:52" ht="72" x14ac:dyDescent="0.2">
      <c r="A91" s="70">
        <v>87</v>
      </c>
      <c r="B91" s="223" t="s">
        <v>272</v>
      </c>
      <c r="C91" s="224"/>
      <c r="D91" s="225" t="s">
        <v>179</v>
      </c>
      <c r="E91" s="226">
        <v>0.2</v>
      </c>
      <c r="F91" s="226"/>
      <c r="G91" s="225" t="s">
        <v>180</v>
      </c>
      <c r="H91" s="227" t="s">
        <v>181</v>
      </c>
      <c r="I91" s="231" t="s">
        <v>273</v>
      </c>
      <c r="J91" s="225" t="s">
        <v>126</v>
      </c>
      <c r="AU91" s="194"/>
      <c r="AV91" s="194"/>
      <c r="AW91" s="194"/>
      <c r="AX91" s="194"/>
      <c r="AY91" s="194"/>
      <c r="AZ91" s="194"/>
    </row>
    <row r="92" spans="1:52" ht="72" x14ac:dyDescent="0.2">
      <c r="A92" s="70">
        <v>88</v>
      </c>
      <c r="B92" s="223" t="s">
        <v>274</v>
      </c>
      <c r="C92" s="224"/>
      <c r="D92" s="225" t="s">
        <v>179</v>
      </c>
      <c r="E92" s="226">
        <v>0.2</v>
      </c>
      <c r="F92" s="226"/>
      <c r="G92" s="225" t="s">
        <v>180</v>
      </c>
      <c r="H92" s="227" t="s">
        <v>181</v>
      </c>
      <c r="I92" s="231" t="s">
        <v>266</v>
      </c>
      <c r="J92" s="225" t="s">
        <v>126</v>
      </c>
      <c r="AU92" s="194"/>
      <c r="AV92" s="194"/>
      <c r="AW92" s="194"/>
      <c r="AX92" s="194"/>
      <c r="AY92" s="194"/>
      <c r="AZ92" s="194"/>
    </row>
    <row r="93" spans="1:52" ht="72" x14ac:dyDescent="0.2">
      <c r="A93" s="70">
        <v>89</v>
      </c>
      <c r="B93" s="223" t="s">
        <v>275</v>
      </c>
      <c r="C93" s="224"/>
      <c r="D93" s="225" t="s">
        <v>179</v>
      </c>
      <c r="E93" s="226">
        <v>0.2</v>
      </c>
      <c r="F93" s="226"/>
      <c r="G93" s="225" t="s">
        <v>180</v>
      </c>
      <c r="H93" s="227" t="s">
        <v>181</v>
      </c>
      <c r="I93" s="231" t="s">
        <v>263</v>
      </c>
      <c r="J93" s="225" t="s">
        <v>126</v>
      </c>
      <c r="AU93" s="194"/>
      <c r="AV93" s="194"/>
      <c r="AW93" s="194"/>
      <c r="AX93" s="194"/>
      <c r="AY93" s="194"/>
      <c r="AZ93" s="194"/>
    </row>
    <row r="94" spans="1:52" ht="72" x14ac:dyDescent="0.2">
      <c r="A94" s="70">
        <v>90</v>
      </c>
      <c r="B94" s="223" t="s">
        <v>276</v>
      </c>
      <c r="C94" s="224"/>
      <c r="D94" s="225" t="s">
        <v>179</v>
      </c>
      <c r="E94" s="226">
        <v>0.2</v>
      </c>
      <c r="F94" s="226"/>
      <c r="G94" s="225" t="s">
        <v>180</v>
      </c>
      <c r="H94" s="227" t="s">
        <v>181</v>
      </c>
      <c r="I94" s="231" t="s">
        <v>277</v>
      </c>
      <c r="J94" s="225" t="s">
        <v>126</v>
      </c>
      <c r="AU94" s="194"/>
      <c r="AV94" s="194"/>
      <c r="AW94" s="194"/>
      <c r="AX94" s="194"/>
      <c r="AY94" s="194"/>
      <c r="AZ94" s="194"/>
    </row>
    <row r="95" spans="1:52" ht="72" x14ac:dyDescent="0.2">
      <c r="A95" s="70">
        <v>91</v>
      </c>
      <c r="B95" s="223" t="s">
        <v>278</v>
      </c>
      <c r="C95" s="224"/>
      <c r="D95" s="225" t="s">
        <v>179</v>
      </c>
      <c r="E95" s="226">
        <v>0.2</v>
      </c>
      <c r="F95" s="226"/>
      <c r="G95" s="225" t="s">
        <v>180</v>
      </c>
      <c r="H95" s="227" t="s">
        <v>181</v>
      </c>
      <c r="I95" s="231" t="s">
        <v>266</v>
      </c>
      <c r="J95" s="225" t="s">
        <v>126</v>
      </c>
      <c r="AU95" s="194"/>
      <c r="AV95" s="194"/>
      <c r="AW95" s="194"/>
      <c r="AX95" s="194"/>
      <c r="AY95" s="194"/>
      <c r="AZ95" s="194"/>
    </row>
    <row r="96" spans="1:52" ht="72" x14ac:dyDescent="0.2">
      <c r="A96" s="70">
        <v>92</v>
      </c>
      <c r="B96" s="223" t="s">
        <v>279</v>
      </c>
      <c r="C96" s="224"/>
      <c r="D96" s="225" t="s">
        <v>179</v>
      </c>
      <c r="E96" s="226">
        <v>0.2</v>
      </c>
      <c r="F96" s="226"/>
      <c r="G96" s="225" t="s">
        <v>180</v>
      </c>
      <c r="H96" s="227" t="s">
        <v>181</v>
      </c>
      <c r="I96" s="231" t="s">
        <v>280</v>
      </c>
      <c r="J96" s="225" t="s">
        <v>126</v>
      </c>
      <c r="AU96" s="194"/>
      <c r="AV96" s="194"/>
      <c r="AW96" s="194"/>
      <c r="AX96" s="194"/>
      <c r="AY96" s="194"/>
      <c r="AZ96" s="194"/>
    </row>
    <row r="97" spans="1:52" ht="72" x14ac:dyDescent="0.2">
      <c r="A97" s="70">
        <v>93</v>
      </c>
      <c r="B97" s="223" t="s">
        <v>281</v>
      </c>
      <c r="C97" s="224"/>
      <c r="D97" s="225" t="s">
        <v>179</v>
      </c>
      <c r="E97" s="226">
        <v>0.2</v>
      </c>
      <c r="F97" s="226"/>
      <c r="G97" s="225" t="s">
        <v>180</v>
      </c>
      <c r="H97" s="227" t="s">
        <v>181</v>
      </c>
      <c r="I97" s="231" t="s">
        <v>254</v>
      </c>
      <c r="J97" s="225" t="s">
        <v>126</v>
      </c>
      <c r="AU97" s="194"/>
      <c r="AV97" s="194"/>
      <c r="AW97" s="194"/>
      <c r="AX97" s="194"/>
      <c r="AY97" s="194"/>
      <c r="AZ97" s="194"/>
    </row>
    <row r="98" spans="1:52" ht="72" x14ac:dyDescent="0.2">
      <c r="A98" s="70">
        <v>94</v>
      </c>
      <c r="B98" s="223" t="s">
        <v>282</v>
      </c>
      <c r="C98" s="224"/>
      <c r="D98" s="225" t="s">
        <v>179</v>
      </c>
      <c r="E98" s="226">
        <v>0.2</v>
      </c>
      <c r="F98" s="226"/>
      <c r="G98" s="225" t="s">
        <v>180</v>
      </c>
      <c r="H98" s="227" t="s">
        <v>181</v>
      </c>
      <c r="I98" s="231" t="s">
        <v>283</v>
      </c>
      <c r="J98" s="225" t="s">
        <v>126</v>
      </c>
      <c r="AU98" s="194"/>
      <c r="AV98" s="194"/>
      <c r="AW98" s="194"/>
      <c r="AX98" s="194"/>
      <c r="AY98" s="194"/>
      <c r="AZ98" s="194"/>
    </row>
    <row r="99" spans="1:52" ht="72" x14ac:dyDescent="0.2">
      <c r="A99" s="70">
        <v>95</v>
      </c>
      <c r="B99" s="223" t="s">
        <v>284</v>
      </c>
      <c r="C99" s="224"/>
      <c r="D99" s="225" t="s">
        <v>179</v>
      </c>
      <c r="E99" s="226">
        <v>0.2</v>
      </c>
      <c r="F99" s="226"/>
      <c r="G99" s="225" t="s">
        <v>180</v>
      </c>
      <c r="H99" s="227" t="s">
        <v>181</v>
      </c>
      <c r="I99" s="231" t="s">
        <v>266</v>
      </c>
      <c r="J99" s="225" t="s">
        <v>126</v>
      </c>
      <c r="AU99" s="194"/>
      <c r="AV99" s="194"/>
      <c r="AW99" s="194"/>
      <c r="AX99" s="194"/>
      <c r="AY99" s="194"/>
      <c r="AZ99" s="194"/>
    </row>
    <row r="100" spans="1:52" ht="72" x14ac:dyDescent="0.2">
      <c r="A100" s="70">
        <v>96</v>
      </c>
      <c r="B100" s="223" t="s">
        <v>285</v>
      </c>
      <c r="C100" s="224"/>
      <c r="D100" s="225" t="s">
        <v>179</v>
      </c>
      <c r="E100" s="226">
        <v>0.2</v>
      </c>
      <c r="F100" s="226"/>
      <c r="G100" s="225" t="s">
        <v>180</v>
      </c>
      <c r="H100" s="227" t="s">
        <v>181</v>
      </c>
      <c r="I100" s="231" t="s">
        <v>257</v>
      </c>
      <c r="J100" s="225" t="s">
        <v>126</v>
      </c>
      <c r="AU100" s="194"/>
      <c r="AV100" s="194"/>
      <c r="AW100" s="194"/>
      <c r="AX100" s="194"/>
      <c r="AY100" s="194"/>
      <c r="AZ100" s="194"/>
    </row>
    <row r="101" spans="1:52" ht="72" x14ac:dyDescent="0.2">
      <c r="A101" s="70">
        <v>97</v>
      </c>
      <c r="B101" s="223" t="s">
        <v>286</v>
      </c>
      <c r="C101" s="224"/>
      <c r="D101" s="225" t="s">
        <v>179</v>
      </c>
      <c r="E101" s="226">
        <v>0.2</v>
      </c>
      <c r="F101" s="226"/>
      <c r="G101" s="225" t="s">
        <v>180</v>
      </c>
      <c r="H101" s="227" t="s">
        <v>181</v>
      </c>
      <c r="I101" s="231" t="s">
        <v>266</v>
      </c>
      <c r="J101" s="225" t="s">
        <v>126</v>
      </c>
      <c r="AU101" s="194"/>
      <c r="AV101" s="194"/>
      <c r="AW101" s="194"/>
      <c r="AX101" s="194"/>
      <c r="AY101" s="194"/>
      <c r="AZ101" s="194"/>
    </row>
    <row r="102" spans="1:52" ht="72" x14ac:dyDescent="0.2">
      <c r="A102" s="70">
        <v>98</v>
      </c>
      <c r="B102" s="223" t="s">
        <v>287</v>
      </c>
      <c r="C102" s="224"/>
      <c r="D102" s="225" t="s">
        <v>179</v>
      </c>
      <c r="E102" s="226">
        <v>0.2</v>
      </c>
      <c r="F102" s="226"/>
      <c r="G102" s="225" t="s">
        <v>180</v>
      </c>
      <c r="H102" s="227" t="s">
        <v>181</v>
      </c>
      <c r="I102" s="231" t="s">
        <v>257</v>
      </c>
      <c r="J102" s="225" t="s">
        <v>126</v>
      </c>
      <c r="AU102" s="194"/>
      <c r="AV102" s="194"/>
      <c r="AW102" s="194"/>
      <c r="AX102" s="194"/>
      <c r="AY102" s="194"/>
      <c r="AZ102" s="194"/>
    </row>
    <row r="103" spans="1:52" ht="72" x14ac:dyDescent="0.2">
      <c r="A103" s="70">
        <v>99</v>
      </c>
      <c r="B103" s="223" t="s">
        <v>288</v>
      </c>
      <c r="C103" s="224"/>
      <c r="D103" s="225" t="s">
        <v>179</v>
      </c>
      <c r="E103" s="226">
        <v>0.2</v>
      </c>
      <c r="F103" s="226"/>
      <c r="G103" s="225" t="s">
        <v>180</v>
      </c>
      <c r="H103" s="227" t="s">
        <v>181</v>
      </c>
      <c r="I103" s="231" t="s">
        <v>257</v>
      </c>
      <c r="J103" s="225" t="s">
        <v>126</v>
      </c>
      <c r="AU103" s="194"/>
      <c r="AV103" s="194"/>
      <c r="AW103" s="194"/>
      <c r="AX103" s="194"/>
      <c r="AY103" s="194"/>
      <c r="AZ103" s="194"/>
    </row>
    <row r="104" spans="1:52" ht="72" x14ac:dyDescent="0.2">
      <c r="A104" s="70">
        <v>100</v>
      </c>
      <c r="B104" s="223" t="s">
        <v>289</v>
      </c>
      <c r="C104" s="224"/>
      <c r="D104" s="225" t="s">
        <v>179</v>
      </c>
      <c r="E104" s="226">
        <v>0.2</v>
      </c>
      <c r="F104" s="226"/>
      <c r="G104" s="225" t="s">
        <v>180</v>
      </c>
      <c r="H104" s="227" t="s">
        <v>181</v>
      </c>
      <c r="I104" s="231" t="s">
        <v>266</v>
      </c>
      <c r="J104" s="225" t="s">
        <v>126</v>
      </c>
      <c r="AU104" s="194"/>
      <c r="AV104" s="194"/>
      <c r="AW104" s="194"/>
      <c r="AX104" s="194"/>
      <c r="AY104" s="194"/>
      <c r="AZ104" s="194"/>
    </row>
    <row r="105" spans="1:52" ht="72" x14ac:dyDescent="0.2">
      <c r="A105" s="70">
        <v>101</v>
      </c>
      <c r="B105" s="223" t="s">
        <v>290</v>
      </c>
      <c r="C105" s="224"/>
      <c r="D105" s="225" t="s">
        <v>179</v>
      </c>
      <c r="E105" s="226">
        <v>0.2</v>
      </c>
      <c r="F105" s="226"/>
      <c r="G105" s="225" t="s">
        <v>180</v>
      </c>
      <c r="H105" s="227" t="s">
        <v>181</v>
      </c>
      <c r="I105" s="231" t="s">
        <v>257</v>
      </c>
      <c r="J105" s="225" t="s">
        <v>126</v>
      </c>
      <c r="AU105" s="194"/>
      <c r="AV105" s="194"/>
      <c r="AW105" s="194"/>
      <c r="AX105" s="194"/>
      <c r="AY105" s="194"/>
      <c r="AZ105" s="194"/>
    </row>
    <row r="106" spans="1:52" ht="72" x14ac:dyDescent="0.2">
      <c r="A106" s="70">
        <v>102</v>
      </c>
      <c r="B106" s="223" t="s">
        <v>291</v>
      </c>
      <c r="C106" s="224"/>
      <c r="D106" s="225" t="s">
        <v>179</v>
      </c>
      <c r="E106" s="226">
        <v>0.2</v>
      </c>
      <c r="F106" s="226"/>
      <c r="G106" s="225" t="s">
        <v>180</v>
      </c>
      <c r="H106" s="227" t="s">
        <v>181</v>
      </c>
      <c r="I106" s="231" t="s">
        <v>292</v>
      </c>
      <c r="J106" s="225" t="s">
        <v>126</v>
      </c>
      <c r="AU106" s="194"/>
      <c r="AV106" s="194"/>
      <c r="AW106" s="194"/>
      <c r="AX106" s="194"/>
      <c r="AY106" s="194"/>
      <c r="AZ106" s="194"/>
    </row>
    <row r="107" spans="1:52" ht="72" x14ac:dyDescent="0.2">
      <c r="A107" s="70">
        <v>103</v>
      </c>
      <c r="B107" s="223" t="s">
        <v>293</v>
      </c>
      <c r="C107" s="224"/>
      <c r="D107" s="225" t="s">
        <v>179</v>
      </c>
      <c r="E107" s="226">
        <v>0.2</v>
      </c>
      <c r="F107" s="226"/>
      <c r="G107" s="225" t="s">
        <v>180</v>
      </c>
      <c r="H107" s="227" t="s">
        <v>181</v>
      </c>
      <c r="I107" s="230" t="s">
        <v>294</v>
      </c>
      <c r="J107" s="225" t="s">
        <v>126</v>
      </c>
      <c r="AU107" s="194"/>
      <c r="AV107" s="194"/>
      <c r="AW107" s="194"/>
      <c r="AX107" s="194"/>
      <c r="AY107" s="194"/>
      <c r="AZ107" s="194"/>
    </row>
    <row r="108" spans="1:52" ht="72" x14ac:dyDescent="0.2">
      <c r="A108" s="70">
        <v>104</v>
      </c>
      <c r="B108" s="223" t="s">
        <v>295</v>
      </c>
      <c r="C108" s="224"/>
      <c r="D108" s="225" t="s">
        <v>179</v>
      </c>
      <c r="E108" s="226">
        <v>0.2</v>
      </c>
      <c r="F108" s="226"/>
      <c r="G108" s="225" t="s">
        <v>180</v>
      </c>
      <c r="H108" s="227" t="s">
        <v>181</v>
      </c>
      <c r="I108" s="230" t="s">
        <v>294</v>
      </c>
      <c r="J108" s="225" t="s">
        <v>126</v>
      </c>
      <c r="AU108" s="194"/>
      <c r="AV108" s="194"/>
      <c r="AW108" s="194"/>
      <c r="AX108" s="194"/>
      <c r="AY108" s="194"/>
      <c r="AZ108" s="194"/>
    </row>
    <row r="109" spans="1:52" ht="72" x14ac:dyDescent="0.2">
      <c r="A109" s="70">
        <v>105</v>
      </c>
      <c r="B109" s="223" t="s">
        <v>296</v>
      </c>
      <c r="C109" s="224"/>
      <c r="D109" s="225" t="s">
        <v>179</v>
      </c>
      <c r="E109" s="226">
        <v>0.2</v>
      </c>
      <c r="F109" s="226"/>
      <c r="G109" s="225" t="s">
        <v>180</v>
      </c>
      <c r="H109" s="227" t="s">
        <v>181</v>
      </c>
      <c r="I109" s="230" t="s">
        <v>294</v>
      </c>
      <c r="J109" s="225" t="s">
        <v>126</v>
      </c>
      <c r="AU109" s="194"/>
      <c r="AV109" s="194"/>
      <c r="AW109" s="194"/>
      <c r="AX109" s="194"/>
      <c r="AY109" s="194"/>
      <c r="AZ109" s="194"/>
    </row>
    <row r="110" spans="1:52" ht="72" x14ac:dyDescent="0.2">
      <c r="A110" s="70">
        <v>106</v>
      </c>
      <c r="B110" s="223" t="s">
        <v>297</v>
      </c>
      <c r="C110" s="224"/>
      <c r="D110" s="225" t="s">
        <v>179</v>
      </c>
      <c r="E110" s="226">
        <v>0.2</v>
      </c>
      <c r="F110" s="226"/>
      <c r="G110" s="225" t="s">
        <v>180</v>
      </c>
      <c r="H110" s="227" t="s">
        <v>181</v>
      </c>
      <c r="I110" s="230" t="s">
        <v>294</v>
      </c>
      <c r="J110" s="225" t="s">
        <v>126</v>
      </c>
      <c r="AU110" s="194"/>
      <c r="AV110" s="194"/>
      <c r="AW110" s="194"/>
      <c r="AX110" s="194"/>
      <c r="AY110" s="194"/>
      <c r="AZ110" s="194"/>
    </row>
    <row r="111" spans="1:52" ht="72" x14ac:dyDescent="0.2">
      <c r="A111" s="70">
        <v>107</v>
      </c>
      <c r="B111" s="223" t="s">
        <v>298</v>
      </c>
      <c r="C111" s="224"/>
      <c r="D111" s="225" t="s">
        <v>179</v>
      </c>
      <c r="E111" s="226">
        <v>0.2</v>
      </c>
      <c r="F111" s="226"/>
      <c r="G111" s="225" t="s">
        <v>180</v>
      </c>
      <c r="H111" s="227" t="s">
        <v>181</v>
      </c>
      <c r="I111" s="230" t="s">
        <v>294</v>
      </c>
      <c r="J111" s="225" t="s">
        <v>126</v>
      </c>
      <c r="AU111" s="194"/>
      <c r="AV111" s="194"/>
      <c r="AW111" s="194"/>
      <c r="AX111" s="194"/>
      <c r="AY111" s="194"/>
      <c r="AZ111" s="194"/>
    </row>
    <row r="112" spans="1:52" ht="72" x14ac:dyDescent="0.2">
      <c r="A112" s="70">
        <v>108</v>
      </c>
      <c r="B112" s="223" t="s">
        <v>299</v>
      </c>
      <c r="C112" s="224"/>
      <c r="D112" s="225" t="s">
        <v>179</v>
      </c>
      <c r="E112" s="226">
        <v>0.2</v>
      </c>
      <c r="F112" s="226"/>
      <c r="G112" s="225" t="s">
        <v>180</v>
      </c>
      <c r="H112" s="227" t="s">
        <v>181</v>
      </c>
      <c r="I112" s="230" t="s">
        <v>294</v>
      </c>
      <c r="J112" s="225" t="s">
        <v>126</v>
      </c>
      <c r="AU112" s="194"/>
      <c r="AV112" s="194"/>
      <c r="AW112" s="194"/>
      <c r="AX112" s="194"/>
      <c r="AY112" s="194"/>
      <c r="AZ112" s="194"/>
    </row>
    <row r="113" spans="1:52" ht="72" x14ac:dyDescent="0.2">
      <c r="A113" s="70">
        <v>109</v>
      </c>
      <c r="B113" s="223" t="s">
        <v>300</v>
      </c>
      <c r="C113" s="224"/>
      <c r="D113" s="225" t="s">
        <v>179</v>
      </c>
      <c r="E113" s="226">
        <v>0.2</v>
      </c>
      <c r="F113" s="226"/>
      <c r="G113" s="225" t="s">
        <v>180</v>
      </c>
      <c r="H113" s="227" t="s">
        <v>181</v>
      </c>
      <c r="I113" s="230" t="s">
        <v>294</v>
      </c>
      <c r="J113" s="225" t="s">
        <v>126</v>
      </c>
      <c r="AU113" s="194"/>
      <c r="AV113" s="194"/>
      <c r="AW113" s="194"/>
      <c r="AX113" s="194"/>
      <c r="AY113" s="194"/>
      <c r="AZ113" s="194"/>
    </row>
    <row r="114" spans="1:52" ht="72" x14ac:dyDescent="0.2">
      <c r="A114" s="70">
        <v>110</v>
      </c>
      <c r="B114" s="223" t="s">
        <v>301</v>
      </c>
      <c r="C114" s="224"/>
      <c r="D114" s="225" t="s">
        <v>179</v>
      </c>
      <c r="E114" s="226">
        <v>0.2</v>
      </c>
      <c r="F114" s="226"/>
      <c r="G114" s="225" t="s">
        <v>180</v>
      </c>
      <c r="H114" s="227" t="s">
        <v>181</v>
      </c>
      <c r="I114" s="230" t="s">
        <v>294</v>
      </c>
      <c r="J114" s="225" t="s">
        <v>126</v>
      </c>
      <c r="AU114" s="194"/>
      <c r="AV114" s="194"/>
      <c r="AW114" s="194"/>
      <c r="AX114" s="194"/>
      <c r="AY114" s="194"/>
      <c r="AZ114" s="194"/>
    </row>
    <row r="115" spans="1:52" ht="72" x14ac:dyDescent="0.2">
      <c r="A115" s="70">
        <v>111</v>
      </c>
      <c r="B115" s="223" t="s">
        <v>302</v>
      </c>
      <c r="C115" s="224"/>
      <c r="D115" s="225" t="s">
        <v>179</v>
      </c>
      <c r="E115" s="226">
        <v>0.2</v>
      </c>
      <c r="F115" s="226"/>
      <c r="G115" s="225" t="s">
        <v>180</v>
      </c>
      <c r="H115" s="227" t="s">
        <v>181</v>
      </c>
      <c r="I115" s="230" t="s">
        <v>303</v>
      </c>
      <c r="J115" s="225" t="s">
        <v>126</v>
      </c>
      <c r="AU115" s="194"/>
      <c r="AV115" s="194"/>
      <c r="AW115" s="194"/>
      <c r="AX115" s="194"/>
      <c r="AY115" s="194"/>
      <c r="AZ115" s="194"/>
    </row>
    <row r="116" spans="1:52" ht="72" x14ac:dyDescent="0.2">
      <c r="A116" s="70">
        <v>112</v>
      </c>
      <c r="B116" s="223" t="s">
        <v>304</v>
      </c>
      <c r="C116" s="224"/>
      <c r="D116" s="225" t="s">
        <v>179</v>
      </c>
      <c r="E116" s="226">
        <v>0.2</v>
      </c>
      <c r="F116" s="226"/>
      <c r="G116" s="225" t="s">
        <v>180</v>
      </c>
      <c r="H116" s="227" t="s">
        <v>181</v>
      </c>
      <c r="I116" s="230" t="s">
        <v>303</v>
      </c>
      <c r="J116" s="225" t="s">
        <v>126</v>
      </c>
      <c r="AU116" s="194"/>
      <c r="AV116" s="194"/>
      <c r="AW116" s="194"/>
      <c r="AX116" s="194"/>
      <c r="AY116" s="194"/>
      <c r="AZ116" s="194"/>
    </row>
    <row r="117" spans="1:52" ht="72" x14ac:dyDescent="0.2">
      <c r="A117" s="70">
        <v>113</v>
      </c>
      <c r="B117" s="223" t="s">
        <v>305</v>
      </c>
      <c r="C117" s="224"/>
      <c r="D117" s="225" t="s">
        <v>179</v>
      </c>
      <c r="E117" s="226">
        <v>0.2</v>
      </c>
      <c r="F117" s="226"/>
      <c r="G117" s="225" t="s">
        <v>180</v>
      </c>
      <c r="H117" s="227" t="s">
        <v>181</v>
      </c>
      <c r="I117" s="230" t="s">
        <v>303</v>
      </c>
      <c r="J117" s="225" t="s">
        <v>126</v>
      </c>
      <c r="AU117" s="194"/>
      <c r="AV117" s="194"/>
      <c r="AW117" s="194"/>
      <c r="AX117" s="194"/>
      <c r="AY117" s="194"/>
      <c r="AZ117" s="194"/>
    </row>
    <row r="118" spans="1:52" ht="72" x14ac:dyDescent="0.2">
      <c r="A118" s="70">
        <v>114</v>
      </c>
      <c r="B118" s="223" t="s">
        <v>306</v>
      </c>
      <c r="C118" s="224"/>
      <c r="D118" s="225" t="s">
        <v>179</v>
      </c>
      <c r="E118" s="226">
        <v>0.2</v>
      </c>
      <c r="F118" s="226"/>
      <c r="G118" s="225" t="s">
        <v>180</v>
      </c>
      <c r="H118" s="227" t="s">
        <v>181</v>
      </c>
      <c r="I118" s="230" t="s">
        <v>303</v>
      </c>
      <c r="J118" s="225" t="s">
        <v>126</v>
      </c>
      <c r="AU118" s="194"/>
      <c r="AV118" s="194"/>
      <c r="AW118" s="194"/>
      <c r="AX118" s="194"/>
      <c r="AY118" s="194"/>
      <c r="AZ118" s="194"/>
    </row>
    <row r="119" spans="1:52" ht="72" x14ac:dyDescent="0.2">
      <c r="A119" s="70">
        <v>115</v>
      </c>
      <c r="B119" s="223" t="s">
        <v>307</v>
      </c>
      <c r="C119" s="224"/>
      <c r="D119" s="225" t="s">
        <v>179</v>
      </c>
      <c r="E119" s="226">
        <v>0.2</v>
      </c>
      <c r="F119" s="226"/>
      <c r="G119" s="225" t="s">
        <v>180</v>
      </c>
      <c r="H119" s="227" t="s">
        <v>181</v>
      </c>
      <c r="I119" s="230" t="s">
        <v>303</v>
      </c>
      <c r="J119" s="225" t="s">
        <v>126</v>
      </c>
      <c r="AU119" s="194"/>
      <c r="AV119" s="194"/>
      <c r="AW119" s="194"/>
      <c r="AX119" s="194"/>
      <c r="AY119" s="194"/>
      <c r="AZ119" s="194"/>
    </row>
    <row r="120" spans="1:52" ht="72" x14ac:dyDescent="0.2">
      <c r="A120" s="70">
        <v>116</v>
      </c>
      <c r="B120" s="223" t="s">
        <v>308</v>
      </c>
      <c r="C120" s="224"/>
      <c r="D120" s="225" t="s">
        <v>179</v>
      </c>
      <c r="E120" s="226">
        <v>0.2</v>
      </c>
      <c r="F120" s="226"/>
      <c r="G120" s="225" t="s">
        <v>180</v>
      </c>
      <c r="H120" s="227" t="s">
        <v>181</v>
      </c>
      <c r="I120" s="230" t="s">
        <v>303</v>
      </c>
      <c r="J120" s="225" t="s">
        <v>126</v>
      </c>
      <c r="AU120" s="194"/>
      <c r="AV120" s="194"/>
      <c r="AW120" s="194"/>
      <c r="AX120" s="194"/>
      <c r="AY120" s="194"/>
      <c r="AZ120" s="194"/>
    </row>
    <row r="121" spans="1:52" ht="72" x14ac:dyDescent="0.2">
      <c r="A121" s="70">
        <v>117</v>
      </c>
      <c r="B121" s="223" t="s">
        <v>309</v>
      </c>
      <c r="C121" s="224"/>
      <c r="D121" s="225" t="s">
        <v>179</v>
      </c>
      <c r="E121" s="226">
        <v>0.2</v>
      </c>
      <c r="F121" s="226"/>
      <c r="G121" s="225" t="s">
        <v>180</v>
      </c>
      <c r="H121" s="227" t="s">
        <v>181</v>
      </c>
      <c r="I121" s="230" t="s">
        <v>303</v>
      </c>
      <c r="J121" s="225" t="s">
        <v>126</v>
      </c>
      <c r="AU121" s="194"/>
      <c r="AV121" s="194"/>
      <c r="AW121" s="194"/>
      <c r="AX121" s="194"/>
      <c r="AY121" s="194"/>
      <c r="AZ121" s="194"/>
    </row>
    <row r="122" spans="1:52" ht="72" x14ac:dyDescent="0.2">
      <c r="A122" s="70">
        <v>118</v>
      </c>
      <c r="B122" s="223" t="s">
        <v>310</v>
      </c>
      <c r="C122" s="224"/>
      <c r="D122" s="225" t="s">
        <v>179</v>
      </c>
      <c r="E122" s="226">
        <v>0.2</v>
      </c>
      <c r="F122" s="226"/>
      <c r="G122" s="225" t="s">
        <v>180</v>
      </c>
      <c r="H122" s="227" t="s">
        <v>181</v>
      </c>
      <c r="I122" s="230" t="s">
        <v>311</v>
      </c>
      <c r="J122" s="225" t="s">
        <v>126</v>
      </c>
      <c r="AU122" s="194"/>
      <c r="AV122" s="194"/>
      <c r="AW122" s="194"/>
      <c r="AX122" s="194"/>
      <c r="AY122" s="194"/>
      <c r="AZ122" s="194"/>
    </row>
    <row r="123" spans="1:52" ht="72" x14ac:dyDescent="0.2">
      <c r="A123" s="70">
        <v>119</v>
      </c>
      <c r="B123" s="223" t="s">
        <v>312</v>
      </c>
      <c r="C123" s="224"/>
      <c r="D123" s="225" t="s">
        <v>179</v>
      </c>
      <c r="E123" s="226">
        <v>0.2</v>
      </c>
      <c r="F123" s="226"/>
      <c r="G123" s="225" t="s">
        <v>180</v>
      </c>
      <c r="H123" s="227" t="s">
        <v>181</v>
      </c>
      <c r="I123" s="230" t="s">
        <v>311</v>
      </c>
      <c r="J123" s="225" t="s">
        <v>126</v>
      </c>
      <c r="AU123" s="194"/>
      <c r="AV123" s="194"/>
      <c r="AW123" s="194"/>
      <c r="AX123" s="194"/>
      <c r="AY123" s="194"/>
      <c r="AZ123" s="194"/>
    </row>
    <row r="124" spans="1:52" ht="72" x14ac:dyDescent="0.2">
      <c r="A124" s="70">
        <v>120</v>
      </c>
      <c r="B124" s="223" t="s">
        <v>313</v>
      </c>
      <c r="C124" s="224"/>
      <c r="D124" s="225" t="s">
        <v>179</v>
      </c>
      <c r="E124" s="226">
        <v>0.2</v>
      </c>
      <c r="F124" s="226"/>
      <c r="G124" s="225" t="s">
        <v>180</v>
      </c>
      <c r="H124" s="227" t="s">
        <v>181</v>
      </c>
      <c r="I124" s="230" t="s">
        <v>311</v>
      </c>
      <c r="J124" s="225" t="s">
        <v>126</v>
      </c>
      <c r="AU124" s="194"/>
      <c r="AV124" s="194"/>
      <c r="AW124" s="194"/>
      <c r="AX124" s="194"/>
      <c r="AY124" s="194"/>
      <c r="AZ124" s="194"/>
    </row>
    <row r="125" spans="1:52" ht="72" x14ac:dyDescent="0.2">
      <c r="A125" s="70">
        <v>121</v>
      </c>
      <c r="B125" s="223" t="s">
        <v>314</v>
      </c>
      <c r="C125" s="224"/>
      <c r="D125" s="225" t="s">
        <v>179</v>
      </c>
      <c r="E125" s="226">
        <v>0.2</v>
      </c>
      <c r="F125" s="226"/>
      <c r="G125" s="225" t="s">
        <v>180</v>
      </c>
      <c r="H125" s="227" t="s">
        <v>181</v>
      </c>
      <c r="I125" s="230" t="s">
        <v>311</v>
      </c>
      <c r="J125" s="225" t="s">
        <v>126</v>
      </c>
      <c r="AU125" s="194"/>
      <c r="AV125" s="194"/>
      <c r="AW125" s="194"/>
      <c r="AX125" s="194"/>
      <c r="AY125" s="194"/>
      <c r="AZ125" s="194"/>
    </row>
    <row r="126" spans="1:52" ht="72" x14ac:dyDescent="0.2">
      <c r="A126" s="70">
        <v>122</v>
      </c>
      <c r="B126" s="223" t="s">
        <v>315</v>
      </c>
      <c r="C126" s="224"/>
      <c r="D126" s="225" t="s">
        <v>179</v>
      </c>
      <c r="E126" s="226">
        <v>0.2</v>
      </c>
      <c r="F126" s="226"/>
      <c r="G126" s="225" t="s">
        <v>180</v>
      </c>
      <c r="H126" s="227" t="s">
        <v>181</v>
      </c>
      <c r="I126" s="230" t="s">
        <v>311</v>
      </c>
      <c r="J126" s="225" t="s">
        <v>126</v>
      </c>
      <c r="AU126" s="194"/>
      <c r="AV126" s="194"/>
      <c r="AW126" s="194"/>
      <c r="AX126" s="194"/>
      <c r="AY126" s="194"/>
      <c r="AZ126" s="194"/>
    </row>
    <row r="127" spans="1:52" ht="72" x14ac:dyDescent="0.2">
      <c r="A127" s="70">
        <v>123</v>
      </c>
      <c r="B127" s="223" t="s">
        <v>316</v>
      </c>
      <c r="C127" s="224"/>
      <c r="D127" s="225" t="s">
        <v>179</v>
      </c>
      <c r="E127" s="226">
        <v>0.2</v>
      </c>
      <c r="F127" s="226"/>
      <c r="G127" s="225" t="s">
        <v>180</v>
      </c>
      <c r="H127" s="227" t="s">
        <v>181</v>
      </c>
      <c r="I127" s="230" t="s">
        <v>311</v>
      </c>
      <c r="J127" s="225" t="s">
        <v>126</v>
      </c>
      <c r="AU127" s="194"/>
      <c r="AV127" s="194"/>
      <c r="AW127" s="194"/>
      <c r="AX127" s="194"/>
      <c r="AY127" s="194"/>
      <c r="AZ127" s="194"/>
    </row>
    <row r="128" spans="1:52" ht="72" x14ac:dyDescent="0.2">
      <c r="A128" s="70">
        <v>124</v>
      </c>
      <c r="B128" s="223" t="s">
        <v>317</v>
      </c>
      <c r="C128" s="224"/>
      <c r="D128" s="225" t="s">
        <v>179</v>
      </c>
      <c r="E128" s="226">
        <v>0.2</v>
      </c>
      <c r="F128" s="226"/>
      <c r="G128" s="225" t="s">
        <v>180</v>
      </c>
      <c r="H128" s="227" t="s">
        <v>181</v>
      </c>
      <c r="I128" s="230" t="s">
        <v>311</v>
      </c>
      <c r="J128" s="225" t="s">
        <v>126</v>
      </c>
      <c r="AU128" s="194"/>
      <c r="AV128" s="194"/>
      <c r="AW128" s="194"/>
      <c r="AX128" s="194"/>
      <c r="AY128" s="194"/>
      <c r="AZ128" s="194"/>
    </row>
    <row r="129" spans="1:52" ht="72" x14ac:dyDescent="0.2">
      <c r="A129" s="70">
        <v>125</v>
      </c>
      <c r="B129" s="223" t="s">
        <v>318</v>
      </c>
      <c r="C129" s="224"/>
      <c r="D129" s="225" t="s">
        <v>179</v>
      </c>
      <c r="E129" s="226">
        <v>0.2</v>
      </c>
      <c r="F129" s="226"/>
      <c r="G129" s="225" t="s">
        <v>180</v>
      </c>
      <c r="H129" s="227" t="s">
        <v>181</v>
      </c>
      <c r="I129" s="230" t="s">
        <v>311</v>
      </c>
      <c r="J129" s="225" t="s">
        <v>126</v>
      </c>
      <c r="AU129" s="194"/>
      <c r="AV129" s="194"/>
      <c r="AW129" s="194"/>
      <c r="AX129" s="194"/>
      <c r="AY129" s="194"/>
      <c r="AZ129" s="194"/>
    </row>
    <row r="130" spans="1:52" ht="72" x14ac:dyDescent="0.2">
      <c r="A130" s="70">
        <v>126</v>
      </c>
      <c r="B130" s="223" t="s">
        <v>319</v>
      </c>
      <c r="C130" s="224"/>
      <c r="D130" s="225" t="s">
        <v>179</v>
      </c>
      <c r="E130" s="226">
        <v>0.2</v>
      </c>
      <c r="F130" s="226"/>
      <c r="G130" s="225" t="s">
        <v>180</v>
      </c>
      <c r="H130" s="227" t="s">
        <v>181</v>
      </c>
      <c r="I130" s="230" t="s">
        <v>320</v>
      </c>
      <c r="J130" s="225" t="s">
        <v>126</v>
      </c>
      <c r="AU130" s="194"/>
      <c r="AV130" s="194"/>
      <c r="AW130" s="194"/>
      <c r="AX130" s="194"/>
      <c r="AY130" s="194"/>
      <c r="AZ130" s="194"/>
    </row>
    <row r="131" spans="1:52" ht="72" x14ac:dyDescent="0.2">
      <c r="A131" s="70">
        <v>127</v>
      </c>
      <c r="B131" s="223" t="s">
        <v>321</v>
      </c>
      <c r="C131" s="224"/>
      <c r="D131" s="225" t="s">
        <v>179</v>
      </c>
      <c r="E131" s="226">
        <v>0.2</v>
      </c>
      <c r="F131" s="226"/>
      <c r="G131" s="225" t="s">
        <v>180</v>
      </c>
      <c r="H131" s="227" t="s">
        <v>181</v>
      </c>
      <c r="I131" s="230" t="s">
        <v>320</v>
      </c>
      <c r="J131" s="225" t="s">
        <v>126</v>
      </c>
      <c r="AU131" s="194"/>
      <c r="AV131" s="194"/>
      <c r="AW131" s="194"/>
      <c r="AX131" s="194"/>
      <c r="AY131" s="194"/>
      <c r="AZ131" s="194"/>
    </row>
    <row r="132" spans="1:52" ht="72" x14ac:dyDescent="0.2">
      <c r="A132" s="70">
        <v>128</v>
      </c>
      <c r="B132" s="223" t="s">
        <v>322</v>
      </c>
      <c r="C132" s="224"/>
      <c r="D132" s="225" t="s">
        <v>179</v>
      </c>
      <c r="E132" s="226">
        <v>0.2</v>
      </c>
      <c r="F132" s="226"/>
      <c r="G132" s="225" t="s">
        <v>180</v>
      </c>
      <c r="H132" s="227" t="s">
        <v>181</v>
      </c>
      <c r="I132" s="230" t="s">
        <v>320</v>
      </c>
      <c r="J132" s="225" t="s">
        <v>126</v>
      </c>
      <c r="AU132" s="194"/>
      <c r="AV132" s="194"/>
      <c r="AW132" s="194"/>
      <c r="AX132" s="194"/>
      <c r="AY132" s="194"/>
      <c r="AZ132" s="194"/>
    </row>
    <row r="133" spans="1:52" ht="72" x14ac:dyDescent="0.2">
      <c r="A133" s="70">
        <v>129</v>
      </c>
      <c r="B133" s="223" t="s">
        <v>323</v>
      </c>
      <c r="C133" s="224"/>
      <c r="D133" s="225" t="s">
        <v>179</v>
      </c>
      <c r="E133" s="226">
        <v>0.2</v>
      </c>
      <c r="F133" s="226"/>
      <c r="G133" s="225" t="s">
        <v>180</v>
      </c>
      <c r="H133" s="227" t="s">
        <v>181</v>
      </c>
      <c r="I133" s="230" t="s">
        <v>320</v>
      </c>
      <c r="J133" s="225" t="s">
        <v>126</v>
      </c>
      <c r="AU133" s="194"/>
      <c r="AV133" s="194"/>
      <c r="AW133" s="194"/>
      <c r="AX133" s="194"/>
      <c r="AY133" s="194"/>
      <c r="AZ133" s="194"/>
    </row>
    <row r="134" spans="1:52" ht="72" x14ac:dyDescent="0.2">
      <c r="A134" s="70">
        <v>130</v>
      </c>
      <c r="B134" s="223" t="s">
        <v>324</v>
      </c>
      <c r="C134" s="224"/>
      <c r="D134" s="225" t="s">
        <v>179</v>
      </c>
      <c r="E134" s="226">
        <v>0.2</v>
      </c>
      <c r="F134" s="226"/>
      <c r="G134" s="225" t="s">
        <v>180</v>
      </c>
      <c r="H134" s="227" t="s">
        <v>181</v>
      </c>
      <c r="I134" s="230" t="s">
        <v>320</v>
      </c>
      <c r="J134" s="225" t="s">
        <v>126</v>
      </c>
      <c r="AU134" s="194"/>
      <c r="AV134" s="194"/>
      <c r="AW134" s="194"/>
      <c r="AX134" s="194"/>
      <c r="AY134" s="194"/>
      <c r="AZ134" s="194"/>
    </row>
    <row r="135" spans="1:52" ht="72" x14ac:dyDescent="0.2">
      <c r="A135" s="70">
        <v>131</v>
      </c>
      <c r="B135" s="223" t="s">
        <v>325</v>
      </c>
      <c r="C135" s="224"/>
      <c r="D135" s="225" t="s">
        <v>179</v>
      </c>
      <c r="E135" s="226">
        <v>0.2</v>
      </c>
      <c r="F135" s="226"/>
      <c r="G135" s="225" t="s">
        <v>180</v>
      </c>
      <c r="H135" s="227" t="s">
        <v>181</v>
      </c>
      <c r="I135" s="230" t="s">
        <v>320</v>
      </c>
      <c r="J135" s="225" t="s">
        <v>126</v>
      </c>
      <c r="AU135" s="194"/>
      <c r="AV135" s="194"/>
      <c r="AW135" s="194"/>
      <c r="AX135" s="194"/>
      <c r="AY135" s="194"/>
      <c r="AZ135" s="194"/>
    </row>
    <row r="136" spans="1:52" ht="72" x14ac:dyDescent="0.2">
      <c r="A136" s="70">
        <v>132</v>
      </c>
      <c r="B136" s="223" t="s">
        <v>326</v>
      </c>
      <c r="C136" s="224"/>
      <c r="D136" s="225" t="s">
        <v>179</v>
      </c>
      <c r="E136" s="226">
        <v>0.2</v>
      </c>
      <c r="F136" s="226"/>
      <c r="G136" s="225" t="s">
        <v>180</v>
      </c>
      <c r="H136" s="227" t="s">
        <v>181</v>
      </c>
      <c r="I136" s="230" t="s">
        <v>320</v>
      </c>
      <c r="J136" s="225" t="s">
        <v>126</v>
      </c>
      <c r="AU136" s="194"/>
      <c r="AV136" s="194"/>
      <c r="AW136" s="194"/>
      <c r="AX136" s="194"/>
      <c r="AY136" s="194"/>
      <c r="AZ136" s="194"/>
    </row>
    <row r="137" spans="1:52" ht="72" x14ac:dyDescent="0.2">
      <c r="A137" s="70">
        <v>133</v>
      </c>
      <c r="B137" s="223" t="s">
        <v>327</v>
      </c>
      <c r="C137" s="224"/>
      <c r="D137" s="225" t="s">
        <v>179</v>
      </c>
      <c r="E137" s="226">
        <v>0.2</v>
      </c>
      <c r="F137" s="226"/>
      <c r="G137" s="225" t="s">
        <v>180</v>
      </c>
      <c r="H137" s="227" t="s">
        <v>181</v>
      </c>
      <c r="I137" s="230" t="s">
        <v>294</v>
      </c>
      <c r="J137" s="225" t="s">
        <v>126</v>
      </c>
      <c r="AU137" s="194"/>
      <c r="AV137" s="194"/>
      <c r="AW137" s="194"/>
      <c r="AX137" s="194"/>
      <c r="AY137" s="194"/>
      <c r="AZ137" s="194"/>
    </row>
    <row r="138" spans="1:52" ht="72" x14ac:dyDescent="0.2">
      <c r="A138" s="70">
        <v>134</v>
      </c>
      <c r="B138" s="223" t="s">
        <v>328</v>
      </c>
      <c r="C138" s="224"/>
      <c r="D138" s="225" t="s">
        <v>179</v>
      </c>
      <c r="E138" s="226">
        <v>0.2</v>
      </c>
      <c r="F138" s="226"/>
      <c r="G138" s="225" t="s">
        <v>180</v>
      </c>
      <c r="H138" s="227" t="s">
        <v>181</v>
      </c>
      <c r="I138" s="230" t="s">
        <v>303</v>
      </c>
      <c r="J138" s="225" t="s">
        <v>126</v>
      </c>
      <c r="AU138" s="194"/>
      <c r="AV138" s="194"/>
      <c r="AW138" s="194"/>
      <c r="AX138" s="194"/>
      <c r="AY138" s="194"/>
      <c r="AZ138" s="194"/>
    </row>
    <row r="139" spans="1:52" ht="72" x14ac:dyDescent="0.2">
      <c r="A139" s="70">
        <v>135</v>
      </c>
      <c r="B139" s="223" t="s">
        <v>329</v>
      </c>
      <c r="C139" s="224"/>
      <c r="D139" s="225" t="s">
        <v>179</v>
      </c>
      <c r="E139" s="226">
        <v>0.2</v>
      </c>
      <c r="F139" s="226"/>
      <c r="G139" s="225" t="s">
        <v>180</v>
      </c>
      <c r="H139" s="227" t="s">
        <v>181</v>
      </c>
      <c r="I139" s="230" t="s">
        <v>330</v>
      </c>
      <c r="J139" s="225" t="s">
        <v>126</v>
      </c>
      <c r="AU139" s="194"/>
      <c r="AV139" s="194"/>
      <c r="AW139" s="194"/>
      <c r="AX139" s="194"/>
      <c r="AY139" s="194"/>
      <c r="AZ139" s="194"/>
    </row>
    <row r="140" spans="1:52" ht="72" x14ac:dyDescent="0.2">
      <c r="A140" s="70">
        <v>136</v>
      </c>
      <c r="B140" s="223" t="s">
        <v>331</v>
      </c>
      <c r="C140" s="224"/>
      <c r="D140" s="225" t="s">
        <v>179</v>
      </c>
      <c r="E140" s="226">
        <v>0.2</v>
      </c>
      <c r="F140" s="226"/>
      <c r="G140" s="225" t="s">
        <v>180</v>
      </c>
      <c r="H140" s="227" t="s">
        <v>181</v>
      </c>
      <c r="I140" s="230" t="s">
        <v>147</v>
      </c>
      <c r="J140" s="225" t="s">
        <v>126</v>
      </c>
      <c r="AU140" s="194"/>
      <c r="AV140" s="194"/>
      <c r="AW140" s="194"/>
      <c r="AX140" s="194"/>
      <c r="AY140" s="194"/>
      <c r="AZ140" s="194"/>
    </row>
    <row r="141" spans="1:52" ht="72" x14ac:dyDescent="0.2">
      <c r="A141" s="70">
        <v>137</v>
      </c>
      <c r="B141" s="223" t="s">
        <v>332</v>
      </c>
      <c r="C141" s="224"/>
      <c r="D141" s="225" t="s">
        <v>179</v>
      </c>
      <c r="E141" s="226">
        <v>0.2</v>
      </c>
      <c r="F141" s="226"/>
      <c r="G141" s="225" t="s">
        <v>180</v>
      </c>
      <c r="H141" s="227" t="s">
        <v>181</v>
      </c>
      <c r="I141" s="230" t="s">
        <v>147</v>
      </c>
      <c r="J141" s="225" t="s">
        <v>126</v>
      </c>
      <c r="AU141" s="194"/>
      <c r="AV141" s="194"/>
      <c r="AW141" s="194"/>
      <c r="AX141" s="194"/>
      <c r="AY141" s="194"/>
      <c r="AZ141" s="194"/>
    </row>
    <row r="142" spans="1:52" ht="72" x14ac:dyDescent="0.2">
      <c r="A142" s="70">
        <v>138</v>
      </c>
      <c r="B142" s="223" t="s">
        <v>333</v>
      </c>
      <c r="C142" s="224"/>
      <c r="D142" s="225" t="s">
        <v>179</v>
      </c>
      <c r="E142" s="226">
        <v>0.2</v>
      </c>
      <c r="F142" s="226"/>
      <c r="G142" s="225" t="s">
        <v>180</v>
      </c>
      <c r="H142" s="227" t="s">
        <v>181</v>
      </c>
      <c r="I142" s="230" t="s">
        <v>147</v>
      </c>
      <c r="J142" s="225" t="s">
        <v>126</v>
      </c>
      <c r="AU142" s="194"/>
      <c r="AV142" s="194"/>
      <c r="AW142" s="194"/>
      <c r="AX142" s="194"/>
      <c r="AY142" s="194"/>
      <c r="AZ142" s="194"/>
    </row>
    <row r="143" spans="1:52" ht="72" x14ac:dyDescent="0.2">
      <c r="A143" s="70">
        <v>139</v>
      </c>
      <c r="B143" s="223" t="s">
        <v>334</v>
      </c>
      <c r="C143" s="224"/>
      <c r="D143" s="225" t="s">
        <v>179</v>
      </c>
      <c r="E143" s="226">
        <v>0.2</v>
      </c>
      <c r="F143" s="226"/>
      <c r="G143" s="225" t="s">
        <v>180</v>
      </c>
      <c r="H143" s="227" t="s">
        <v>181</v>
      </c>
      <c r="I143" s="230" t="s">
        <v>147</v>
      </c>
      <c r="J143" s="225" t="s">
        <v>126</v>
      </c>
      <c r="AU143" s="194"/>
      <c r="AV143" s="194"/>
      <c r="AW143" s="194"/>
      <c r="AX143" s="194"/>
      <c r="AY143" s="194"/>
      <c r="AZ143" s="194"/>
    </row>
    <row r="144" spans="1:52" ht="72" x14ac:dyDescent="0.2">
      <c r="A144" s="70">
        <v>140</v>
      </c>
      <c r="B144" s="223" t="s">
        <v>335</v>
      </c>
      <c r="C144" s="224"/>
      <c r="D144" s="225" t="s">
        <v>179</v>
      </c>
      <c r="E144" s="226">
        <v>0.2</v>
      </c>
      <c r="F144" s="226"/>
      <c r="G144" s="225" t="s">
        <v>180</v>
      </c>
      <c r="H144" s="227" t="s">
        <v>181</v>
      </c>
      <c r="I144" s="230" t="s">
        <v>147</v>
      </c>
      <c r="J144" s="225" t="s">
        <v>126</v>
      </c>
      <c r="AU144" s="194"/>
      <c r="AV144" s="194"/>
      <c r="AW144" s="194"/>
      <c r="AX144" s="194"/>
      <c r="AY144" s="194"/>
      <c r="AZ144" s="194"/>
    </row>
    <row r="145" spans="1:52" ht="72" x14ac:dyDescent="0.2">
      <c r="A145" s="70">
        <v>141</v>
      </c>
      <c r="B145" s="223" t="s">
        <v>336</v>
      </c>
      <c r="C145" s="224"/>
      <c r="D145" s="225" t="s">
        <v>179</v>
      </c>
      <c r="E145" s="226">
        <v>0.2</v>
      </c>
      <c r="F145" s="226"/>
      <c r="G145" s="225" t="s">
        <v>180</v>
      </c>
      <c r="H145" s="227" t="s">
        <v>181</v>
      </c>
      <c r="I145" s="230" t="s">
        <v>337</v>
      </c>
      <c r="J145" s="225" t="s">
        <v>126</v>
      </c>
      <c r="AU145" s="194"/>
      <c r="AV145" s="194"/>
      <c r="AW145" s="194"/>
      <c r="AX145" s="194"/>
      <c r="AY145" s="194"/>
      <c r="AZ145" s="194"/>
    </row>
    <row r="146" spans="1:52" ht="72" x14ac:dyDescent="0.2">
      <c r="A146" s="70">
        <v>142</v>
      </c>
      <c r="B146" s="223" t="s">
        <v>338</v>
      </c>
      <c r="C146" s="224"/>
      <c r="D146" s="225" t="s">
        <v>179</v>
      </c>
      <c r="E146" s="226">
        <v>0.2</v>
      </c>
      <c r="F146" s="226"/>
      <c r="G146" s="225" t="s">
        <v>180</v>
      </c>
      <c r="H146" s="227" t="s">
        <v>181</v>
      </c>
      <c r="I146" s="230" t="s">
        <v>337</v>
      </c>
      <c r="J146" s="225" t="s">
        <v>126</v>
      </c>
      <c r="AU146" s="194"/>
      <c r="AV146" s="194"/>
      <c r="AW146" s="194"/>
      <c r="AX146" s="194"/>
      <c r="AY146" s="194"/>
      <c r="AZ146" s="194"/>
    </row>
    <row r="147" spans="1:52" ht="72" x14ac:dyDescent="0.2">
      <c r="A147" s="70">
        <v>143</v>
      </c>
      <c r="B147" s="223" t="s">
        <v>339</v>
      </c>
      <c r="C147" s="224"/>
      <c r="D147" s="225" t="s">
        <v>179</v>
      </c>
      <c r="E147" s="226">
        <v>0.2</v>
      </c>
      <c r="F147" s="226"/>
      <c r="G147" s="225" t="s">
        <v>180</v>
      </c>
      <c r="H147" s="227" t="s">
        <v>181</v>
      </c>
      <c r="I147" s="230" t="s">
        <v>337</v>
      </c>
      <c r="J147" s="225" t="s">
        <v>126</v>
      </c>
      <c r="AU147" s="194"/>
      <c r="AV147" s="194"/>
      <c r="AW147" s="194"/>
      <c r="AX147" s="194"/>
      <c r="AY147" s="194"/>
      <c r="AZ147" s="194"/>
    </row>
    <row r="148" spans="1:52" ht="72" x14ac:dyDescent="0.2">
      <c r="A148" s="70">
        <v>144</v>
      </c>
      <c r="B148" s="223" t="s">
        <v>340</v>
      </c>
      <c r="C148" s="224"/>
      <c r="D148" s="225" t="s">
        <v>179</v>
      </c>
      <c r="E148" s="226">
        <v>0.2</v>
      </c>
      <c r="F148" s="226"/>
      <c r="G148" s="225" t="s">
        <v>180</v>
      </c>
      <c r="H148" s="227" t="s">
        <v>181</v>
      </c>
      <c r="I148" s="230" t="s">
        <v>341</v>
      </c>
      <c r="J148" s="225" t="s">
        <v>126</v>
      </c>
      <c r="AU148" s="194"/>
      <c r="AV148" s="194"/>
      <c r="AW148" s="194"/>
      <c r="AX148" s="194"/>
      <c r="AY148" s="194"/>
      <c r="AZ148" s="194"/>
    </row>
    <row r="149" spans="1:52" ht="72" x14ac:dyDescent="0.2">
      <c r="A149" s="70">
        <v>145</v>
      </c>
      <c r="B149" s="223" t="s">
        <v>342</v>
      </c>
      <c r="C149" s="224"/>
      <c r="D149" s="225" t="s">
        <v>179</v>
      </c>
      <c r="E149" s="226">
        <v>0.2</v>
      </c>
      <c r="F149" s="226"/>
      <c r="G149" s="225" t="s">
        <v>180</v>
      </c>
      <c r="H149" s="227" t="s">
        <v>181</v>
      </c>
      <c r="I149" s="230" t="s">
        <v>337</v>
      </c>
      <c r="J149" s="225" t="s">
        <v>126</v>
      </c>
      <c r="AU149" s="194"/>
      <c r="AV149" s="194"/>
      <c r="AW149" s="194"/>
      <c r="AX149" s="194"/>
      <c r="AY149" s="194"/>
      <c r="AZ149" s="194"/>
    </row>
    <row r="150" spans="1:52" ht="72" x14ac:dyDescent="0.2">
      <c r="A150" s="70">
        <v>146</v>
      </c>
      <c r="B150" s="223" t="s">
        <v>343</v>
      </c>
      <c r="C150" s="224"/>
      <c r="D150" s="225" t="s">
        <v>179</v>
      </c>
      <c r="E150" s="226">
        <v>0.2</v>
      </c>
      <c r="F150" s="226"/>
      <c r="G150" s="225" t="s">
        <v>180</v>
      </c>
      <c r="H150" s="227" t="s">
        <v>181</v>
      </c>
      <c r="I150" s="230" t="s">
        <v>344</v>
      </c>
      <c r="J150" s="225" t="s">
        <v>126</v>
      </c>
      <c r="AU150" s="194"/>
      <c r="AV150" s="194"/>
      <c r="AW150" s="194"/>
      <c r="AX150" s="194"/>
      <c r="AY150" s="194"/>
      <c r="AZ150" s="194"/>
    </row>
    <row r="151" spans="1:52" ht="72" x14ac:dyDescent="0.2">
      <c r="A151" s="70">
        <v>147</v>
      </c>
      <c r="B151" s="223" t="s">
        <v>345</v>
      </c>
      <c r="C151" s="224"/>
      <c r="D151" s="225" t="s">
        <v>179</v>
      </c>
      <c r="E151" s="226">
        <v>0.2</v>
      </c>
      <c r="F151" s="226"/>
      <c r="G151" s="225" t="s">
        <v>180</v>
      </c>
      <c r="H151" s="227" t="s">
        <v>181</v>
      </c>
      <c r="I151" s="230" t="s">
        <v>344</v>
      </c>
      <c r="J151" s="225" t="s">
        <v>126</v>
      </c>
      <c r="AU151" s="194"/>
      <c r="AV151" s="194"/>
      <c r="AW151" s="194"/>
      <c r="AX151" s="194"/>
      <c r="AY151" s="194"/>
      <c r="AZ151" s="194"/>
    </row>
    <row r="152" spans="1:52" ht="72" x14ac:dyDescent="0.2">
      <c r="A152" s="70">
        <v>148</v>
      </c>
      <c r="B152" s="223" t="s">
        <v>346</v>
      </c>
      <c r="C152" s="224"/>
      <c r="D152" s="225" t="s">
        <v>179</v>
      </c>
      <c r="E152" s="226">
        <v>0.2</v>
      </c>
      <c r="F152" s="226"/>
      <c r="G152" s="225" t="s">
        <v>180</v>
      </c>
      <c r="H152" s="227" t="s">
        <v>181</v>
      </c>
      <c r="I152" s="230" t="s">
        <v>344</v>
      </c>
      <c r="J152" s="225" t="s">
        <v>126</v>
      </c>
      <c r="AU152" s="194"/>
      <c r="AV152" s="194"/>
      <c r="AW152" s="194"/>
      <c r="AX152" s="194"/>
      <c r="AY152" s="194"/>
      <c r="AZ152" s="194"/>
    </row>
    <row r="153" spans="1:52" ht="72" x14ac:dyDescent="0.2">
      <c r="A153" s="70">
        <v>149</v>
      </c>
      <c r="B153" s="223" t="s">
        <v>347</v>
      </c>
      <c r="C153" s="224"/>
      <c r="D153" s="225" t="s">
        <v>179</v>
      </c>
      <c r="E153" s="226">
        <v>0.2</v>
      </c>
      <c r="F153" s="226"/>
      <c r="G153" s="225" t="s">
        <v>180</v>
      </c>
      <c r="H153" s="227" t="s">
        <v>181</v>
      </c>
      <c r="I153" s="230" t="s">
        <v>344</v>
      </c>
      <c r="J153" s="225" t="s">
        <v>126</v>
      </c>
      <c r="AU153" s="194"/>
      <c r="AV153" s="194"/>
      <c r="AW153" s="194"/>
      <c r="AX153" s="194"/>
      <c r="AY153" s="194"/>
      <c r="AZ153" s="194"/>
    </row>
    <row r="154" spans="1:52" ht="72" x14ac:dyDescent="0.2">
      <c r="A154" s="70">
        <v>150</v>
      </c>
      <c r="B154" s="223" t="s">
        <v>348</v>
      </c>
      <c r="C154" s="224"/>
      <c r="D154" s="225" t="s">
        <v>179</v>
      </c>
      <c r="E154" s="226">
        <v>0.2</v>
      </c>
      <c r="F154" s="226"/>
      <c r="G154" s="225" t="s">
        <v>180</v>
      </c>
      <c r="H154" s="227" t="s">
        <v>181</v>
      </c>
      <c r="I154" s="230" t="s">
        <v>344</v>
      </c>
      <c r="J154" s="225" t="s">
        <v>126</v>
      </c>
      <c r="AU154" s="194"/>
      <c r="AV154" s="194"/>
      <c r="AW154" s="194"/>
      <c r="AX154" s="194"/>
      <c r="AY154" s="194"/>
      <c r="AZ154" s="194"/>
    </row>
    <row r="155" spans="1:52" ht="72" x14ac:dyDescent="0.2">
      <c r="A155" s="70">
        <v>151</v>
      </c>
      <c r="B155" s="223" t="s">
        <v>349</v>
      </c>
      <c r="C155" s="224"/>
      <c r="D155" s="225" t="s">
        <v>179</v>
      </c>
      <c r="E155" s="226">
        <v>0.2</v>
      </c>
      <c r="F155" s="226"/>
      <c r="G155" s="225" t="s">
        <v>180</v>
      </c>
      <c r="H155" s="227" t="s">
        <v>181</v>
      </c>
      <c r="I155" s="230" t="s">
        <v>344</v>
      </c>
      <c r="J155" s="225" t="s">
        <v>126</v>
      </c>
      <c r="AU155" s="194"/>
      <c r="AV155" s="194"/>
      <c r="AW155" s="194"/>
      <c r="AX155" s="194"/>
      <c r="AY155" s="194"/>
      <c r="AZ155" s="194"/>
    </row>
    <row r="156" spans="1:52" ht="72" x14ac:dyDescent="0.2">
      <c r="A156" s="70">
        <v>152</v>
      </c>
      <c r="B156" s="223" t="s">
        <v>350</v>
      </c>
      <c r="C156" s="224"/>
      <c r="D156" s="225" t="s">
        <v>179</v>
      </c>
      <c r="E156" s="226">
        <v>0.2</v>
      </c>
      <c r="F156" s="226"/>
      <c r="G156" s="225" t="s">
        <v>180</v>
      </c>
      <c r="H156" s="227" t="s">
        <v>181</v>
      </c>
      <c r="I156" s="230" t="s">
        <v>344</v>
      </c>
      <c r="J156" s="225" t="s">
        <v>126</v>
      </c>
      <c r="AU156" s="194"/>
      <c r="AV156" s="194"/>
      <c r="AW156" s="194"/>
      <c r="AX156" s="194"/>
      <c r="AY156" s="194"/>
      <c r="AZ156" s="194"/>
    </row>
    <row r="157" spans="1:52" ht="72" x14ac:dyDescent="0.2">
      <c r="A157" s="70">
        <v>153</v>
      </c>
      <c r="B157" s="223" t="s">
        <v>351</v>
      </c>
      <c r="C157" s="224"/>
      <c r="D157" s="225" t="s">
        <v>179</v>
      </c>
      <c r="E157" s="226">
        <v>0.2</v>
      </c>
      <c r="F157" s="226"/>
      <c r="G157" s="225" t="s">
        <v>180</v>
      </c>
      <c r="H157" s="227" t="s">
        <v>181</v>
      </c>
      <c r="I157" s="230" t="s">
        <v>352</v>
      </c>
      <c r="J157" s="225" t="s">
        <v>126</v>
      </c>
      <c r="AU157" s="194"/>
      <c r="AV157" s="194"/>
      <c r="AW157" s="194"/>
      <c r="AX157" s="194"/>
      <c r="AY157" s="194"/>
      <c r="AZ157" s="194"/>
    </row>
    <row r="158" spans="1:52" ht="72" x14ac:dyDescent="0.2">
      <c r="A158" s="70">
        <v>154</v>
      </c>
      <c r="B158" s="223" t="s">
        <v>353</v>
      </c>
      <c r="C158" s="224"/>
      <c r="D158" s="225" t="s">
        <v>179</v>
      </c>
      <c r="E158" s="226">
        <v>0.2</v>
      </c>
      <c r="F158" s="226"/>
      <c r="G158" s="225" t="s">
        <v>180</v>
      </c>
      <c r="H158" s="227" t="s">
        <v>181</v>
      </c>
      <c r="I158" s="230" t="s">
        <v>352</v>
      </c>
      <c r="J158" s="225" t="s">
        <v>126</v>
      </c>
      <c r="AU158" s="194"/>
      <c r="AV158" s="194"/>
      <c r="AW158" s="194"/>
      <c r="AX158" s="194"/>
      <c r="AY158" s="194"/>
      <c r="AZ158" s="194"/>
    </row>
    <row r="159" spans="1:52" ht="72" x14ac:dyDescent="0.2">
      <c r="A159" s="70">
        <v>155</v>
      </c>
      <c r="B159" s="223" t="s">
        <v>354</v>
      </c>
      <c r="C159" s="224"/>
      <c r="D159" s="225" t="s">
        <v>179</v>
      </c>
      <c r="E159" s="226">
        <v>0.2</v>
      </c>
      <c r="F159" s="226"/>
      <c r="G159" s="225" t="s">
        <v>180</v>
      </c>
      <c r="H159" s="227" t="s">
        <v>181</v>
      </c>
      <c r="I159" s="230" t="s">
        <v>352</v>
      </c>
      <c r="J159" s="225" t="s">
        <v>126</v>
      </c>
      <c r="AU159" s="194"/>
      <c r="AV159" s="194"/>
      <c r="AW159" s="194"/>
      <c r="AX159" s="194"/>
      <c r="AY159" s="194"/>
      <c r="AZ159" s="194"/>
    </row>
    <row r="160" spans="1:52" ht="72" x14ac:dyDescent="0.2">
      <c r="A160" s="70">
        <v>156</v>
      </c>
      <c r="B160" s="223" t="s">
        <v>355</v>
      </c>
      <c r="C160" s="224"/>
      <c r="D160" s="225" t="s">
        <v>179</v>
      </c>
      <c r="E160" s="226">
        <v>0.2</v>
      </c>
      <c r="F160" s="226"/>
      <c r="G160" s="225" t="s">
        <v>180</v>
      </c>
      <c r="H160" s="227" t="s">
        <v>181</v>
      </c>
      <c r="I160" s="230" t="s">
        <v>352</v>
      </c>
      <c r="J160" s="225" t="s">
        <v>126</v>
      </c>
      <c r="AU160" s="194"/>
      <c r="AV160" s="194"/>
      <c r="AW160" s="194"/>
      <c r="AX160" s="194"/>
      <c r="AY160" s="194"/>
      <c r="AZ160" s="194"/>
    </row>
    <row r="161" spans="1:52" ht="72" x14ac:dyDescent="0.2">
      <c r="A161" s="70">
        <v>157</v>
      </c>
      <c r="B161" s="223" t="s">
        <v>356</v>
      </c>
      <c r="C161" s="224"/>
      <c r="D161" s="225" t="s">
        <v>179</v>
      </c>
      <c r="E161" s="226">
        <v>0.2</v>
      </c>
      <c r="F161" s="226"/>
      <c r="G161" s="225" t="s">
        <v>180</v>
      </c>
      <c r="H161" s="227" t="s">
        <v>181</v>
      </c>
      <c r="I161" s="230" t="s">
        <v>352</v>
      </c>
      <c r="J161" s="225" t="s">
        <v>126</v>
      </c>
      <c r="AU161" s="194"/>
      <c r="AV161" s="194"/>
      <c r="AW161" s="194"/>
      <c r="AX161" s="194"/>
      <c r="AY161" s="194"/>
      <c r="AZ161" s="194"/>
    </row>
    <row r="162" spans="1:52" ht="72" x14ac:dyDescent="0.2">
      <c r="A162" s="70">
        <v>158</v>
      </c>
      <c r="B162" s="223" t="s">
        <v>357</v>
      </c>
      <c r="C162" s="224"/>
      <c r="D162" s="225" t="s">
        <v>179</v>
      </c>
      <c r="E162" s="226">
        <v>0.2</v>
      </c>
      <c r="F162" s="226"/>
      <c r="G162" s="225" t="s">
        <v>180</v>
      </c>
      <c r="H162" s="227" t="s">
        <v>181</v>
      </c>
      <c r="I162" s="230" t="s">
        <v>352</v>
      </c>
      <c r="J162" s="225" t="s">
        <v>126</v>
      </c>
      <c r="AU162" s="194"/>
      <c r="AV162" s="194"/>
      <c r="AW162" s="194"/>
      <c r="AX162" s="194"/>
      <c r="AY162" s="194"/>
      <c r="AZ162" s="194"/>
    </row>
    <row r="163" spans="1:52" ht="72" x14ac:dyDescent="0.2">
      <c r="A163" s="70">
        <v>159</v>
      </c>
      <c r="B163" s="223" t="s">
        <v>358</v>
      </c>
      <c r="C163" s="224"/>
      <c r="D163" s="225" t="s">
        <v>179</v>
      </c>
      <c r="E163" s="226">
        <v>0.2</v>
      </c>
      <c r="F163" s="226"/>
      <c r="G163" s="225" t="s">
        <v>180</v>
      </c>
      <c r="H163" s="227" t="s">
        <v>181</v>
      </c>
      <c r="I163" s="230" t="s">
        <v>352</v>
      </c>
      <c r="J163" s="225" t="s">
        <v>126</v>
      </c>
      <c r="AU163" s="194"/>
      <c r="AV163" s="194"/>
      <c r="AW163" s="194"/>
      <c r="AX163" s="194"/>
      <c r="AY163" s="194"/>
      <c r="AZ163" s="194"/>
    </row>
    <row r="164" spans="1:52" ht="72" x14ac:dyDescent="0.2">
      <c r="A164" s="70">
        <v>160</v>
      </c>
      <c r="B164" s="223" t="s">
        <v>359</v>
      </c>
      <c r="C164" s="224"/>
      <c r="D164" s="225" t="s">
        <v>179</v>
      </c>
      <c r="E164" s="226">
        <v>0.2</v>
      </c>
      <c r="F164" s="226"/>
      <c r="G164" s="225" t="s">
        <v>180</v>
      </c>
      <c r="H164" s="227" t="s">
        <v>181</v>
      </c>
      <c r="I164" s="230" t="s">
        <v>352</v>
      </c>
      <c r="J164" s="225" t="s">
        <v>126</v>
      </c>
      <c r="AU164" s="194"/>
      <c r="AV164" s="194"/>
      <c r="AW164" s="194"/>
      <c r="AX164" s="194"/>
      <c r="AY164" s="194"/>
      <c r="AZ164" s="194"/>
    </row>
    <row r="165" spans="1:52" ht="72" x14ac:dyDescent="0.2">
      <c r="A165" s="70">
        <v>161</v>
      </c>
      <c r="B165" s="223" t="s">
        <v>360</v>
      </c>
      <c r="C165" s="224"/>
      <c r="D165" s="225" t="s">
        <v>179</v>
      </c>
      <c r="E165" s="226">
        <v>0.2</v>
      </c>
      <c r="F165" s="226"/>
      <c r="G165" s="225" t="s">
        <v>180</v>
      </c>
      <c r="H165" s="227" t="s">
        <v>181</v>
      </c>
      <c r="I165" s="230" t="s">
        <v>361</v>
      </c>
      <c r="J165" s="225" t="s">
        <v>126</v>
      </c>
      <c r="AU165" s="194"/>
      <c r="AV165" s="194"/>
      <c r="AW165" s="194"/>
      <c r="AX165" s="194"/>
      <c r="AY165" s="194"/>
      <c r="AZ165" s="194"/>
    </row>
    <row r="166" spans="1:52" ht="72" x14ac:dyDescent="0.2">
      <c r="A166" s="70">
        <v>162</v>
      </c>
      <c r="B166" s="223" t="s">
        <v>362</v>
      </c>
      <c r="C166" s="224"/>
      <c r="D166" s="225" t="s">
        <v>179</v>
      </c>
      <c r="E166" s="226">
        <v>0.2</v>
      </c>
      <c r="F166" s="226"/>
      <c r="G166" s="225" t="s">
        <v>180</v>
      </c>
      <c r="H166" s="227" t="s">
        <v>181</v>
      </c>
      <c r="I166" s="230" t="s">
        <v>361</v>
      </c>
      <c r="J166" s="225" t="s">
        <v>126</v>
      </c>
      <c r="AU166" s="194"/>
      <c r="AV166" s="194"/>
      <c r="AW166" s="194"/>
      <c r="AX166" s="194"/>
      <c r="AY166" s="194"/>
      <c r="AZ166" s="194"/>
    </row>
    <row r="167" spans="1:52" ht="72" x14ac:dyDescent="0.2">
      <c r="A167" s="70">
        <v>163</v>
      </c>
      <c r="B167" s="223" t="s">
        <v>363</v>
      </c>
      <c r="C167" s="224"/>
      <c r="D167" s="225" t="s">
        <v>179</v>
      </c>
      <c r="E167" s="226">
        <v>0.2</v>
      </c>
      <c r="F167" s="226"/>
      <c r="G167" s="225" t="s">
        <v>180</v>
      </c>
      <c r="H167" s="227" t="s">
        <v>181</v>
      </c>
      <c r="I167" s="230" t="s">
        <v>361</v>
      </c>
      <c r="J167" s="225" t="s">
        <v>126</v>
      </c>
      <c r="AU167" s="194"/>
      <c r="AV167" s="194"/>
      <c r="AW167" s="194"/>
      <c r="AX167" s="194"/>
      <c r="AY167" s="194"/>
      <c r="AZ167" s="194"/>
    </row>
    <row r="168" spans="1:52" ht="72" x14ac:dyDescent="0.2">
      <c r="A168" s="70">
        <v>164</v>
      </c>
      <c r="B168" s="223" t="s">
        <v>364</v>
      </c>
      <c r="C168" s="224"/>
      <c r="D168" s="225" t="s">
        <v>179</v>
      </c>
      <c r="E168" s="226">
        <v>0.2</v>
      </c>
      <c r="F168" s="226"/>
      <c r="G168" s="225" t="s">
        <v>180</v>
      </c>
      <c r="H168" s="227" t="s">
        <v>181</v>
      </c>
      <c r="I168" s="230" t="s">
        <v>361</v>
      </c>
      <c r="J168" s="225" t="s">
        <v>126</v>
      </c>
      <c r="AU168" s="194"/>
      <c r="AV168" s="194"/>
      <c r="AW168" s="194"/>
      <c r="AX168" s="194"/>
      <c r="AY168" s="194"/>
      <c r="AZ168" s="194"/>
    </row>
    <row r="169" spans="1:52" ht="72" x14ac:dyDescent="0.2">
      <c r="A169" s="70">
        <v>165</v>
      </c>
      <c r="B169" s="223" t="s">
        <v>365</v>
      </c>
      <c r="C169" s="224"/>
      <c r="D169" s="225" t="s">
        <v>179</v>
      </c>
      <c r="E169" s="226">
        <v>0.2</v>
      </c>
      <c r="F169" s="226"/>
      <c r="G169" s="225" t="s">
        <v>180</v>
      </c>
      <c r="H169" s="227" t="s">
        <v>181</v>
      </c>
      <c r="I169" s="230" t="s">
        <v>361</v>
      </c>
      <c r="J169" s="225" t="s">
        <v>126</v>
      </c>
      <c r="AU169" s="194"/>
      <c r="AV169" s="194"/>
      <c r="AW169" s="194"/>
      <c r="AX169" s="194"/>
      <c r="AY169" s="194"/>
      <c r="AZ169" s="194"/>
    </row>
    <row r="170" spans="1:52" ht="72" x14ac:dyDescent="0.2">
      <c r="A170" s="70">
        <v>166</v>
      </c>
      <c r="B170" s="223" t="s">
        <v>366</v>
      </c>
      <c r="C170" s="224"/>
      <c r="D170" s="225" t="s">
        <v>179</v>
      </c>
      <c r="E170" s="226">
        <v>0.2</v>
      </c>
      <c r="F170" s="226"/>
      <c r="G170" s="225" t="s">
        <v>180</v>
      </c>
      <c r="H170" s="227" t="s">
        <v>181</v>
      </c>
      <c r="I170" s="230" t="s">
        <v>361</v>
      </c>
      <c r="J170" s="225" t="s">
        <v>126</v>
      </c>
      <c r="AU170" s="194"/>
      <c r="AV170" s="194"/>
      <c r="AW170" s="194"/>
      <c r="AX170" s="194"/>
      <c r="AY170" s="194"/>
      <c r="AZ170" s="194"/>
    </row>
    <row r="171" spans="1:52" ht="72" x14ac:dyDescent="0.2">
      <c r="A171" s="70">
        <v>167</v>
      </c>
      <c r="B171" s="223" t="s">
        <v>367</v>
      </c>
      <c r="C171" s="224"/>
      <c r="D171" s="225" t="s">
        <v>179</v>
      </c>
      <c r="E171" s="226">
        <v>0.2</v>
      </c>
      <c r="F171" s="226"/>
      <c r="G171" s="225" t="s">
        <v>180</v>
      </c>
      <c r="H171" s="227" t="s">
        <v>181</v>
      </c>
      <c r="I171" s="230" t="s">
        <v>361</v>
      </c>
      <c r="J171" s="225" t="s">
        <v>126</v>
      </c>
      <c r="AU171" s="194"/>
      <c r="AV171" s="194"/>
      <c r="AW171" s="194"/>
      <c r="AX171" s="194"/>
      <c r="AY171" s="194"/>
      <c r="AZ171" s="194"/>
    </row>
    <row r="172" spans="1:52" ht="72" x14ac:dyDescent="0.2">
      <c r="A172" s="70">
        <v>168</v>
      </c>
      <c r="B172" s="223" t="s">
        <v>368</v>
      </c>
      <c r="C172" s="224"/>
      <c r="D172" s="225" t="s">
        <v>179</v>
      </c>
      <c r="E172" s="226">
        <v>0.2</v>
      </c>
      <c r="F172" s="226"/>
      <c r="G172" s="225" t="s">
        <v>180</v>
      </c>
      <c r="H172" s="227" t="s">
        <v>181</v>
      </c>
      <c r="I172" s="231" t="s">
        <v>369</v>
      </c>
      <c r="J172" s="225" t="s">
        <v>126</v>
      </c>
      <c r="AU172" s="194"/>
      <c r="AV172" s="194"/>
      <c r="AW172" s="194"/>
      <c r="AX172" s="194"/>
      <c r="AY172" s="194"/>
      <c r="AZ172" s="194"/>
    </row>
    <row r="173" spans="1:52" ht="72" x14ac:dyDescent="0.2">
      <c r="A173" s="70">
        <v>169</v>
      </c>
      <c r="B173" s="223" t="s">
        <v>370</v>
      </c>
      <c r="C173" s="224"/>
      <c r="D173" s="225" t="s">
        <v>179</v>
      </c>
      <c r="E173" s="226">
        <v>0.2</v>
      </c>
      <c r="F173" s="226"/>
      <c r="G173" s="225" t="s">
        <v>180</v>
      </c>
      <c r="H173" s="227" t="s">
        <v>181</v>
      </c>
      <c r="I173" s="231" t="s">
        <v>369</v>
      </c>
      <c r="J173" s="225" t="s">
        <v>126</v>
      </c>
      <c r="AU173" s="194"/>
      <c r="AV173" s="194"/>
      <c r="AW173" s="194"/>
      <c r="AX173" s="194"/>
      <c r="AY173" s="194"/>
      <c r="AZ173" s="194"/>
    </row>
    <row r="174" spans="1:52" ht="72" x14ac:dyDescent="0.2">
      <c r="A174" s="70">
        <v>170</v>
      </c>
      <c r="B174" s="223" t="s">
        <v>371</v>
      </c>
      <c r="C174" s="224"/>
      <c r="D174" s="225" t="s">
        <v>179</v>
      </c>
      <c r="E174" s="226">
        <v>0.2</v>
      </c>
      <c r="F174" s="226"/>
      <c r="G174" s="225" t="s">
        <v>180</v>
      </c>
      <c r="H174" s="227" t="s">
        <v>181</v>
      </c>
      <c r="I174" s="231" t="s">
        <v>369</v>
      </c>
      <c r="J174" s="225" t="s">
        <v>126</v>
      </c>
      <c r="AU174" s="194"/>
      <c r="AV174" s="194"/>
      <c r="AW174" s="194"/>
      <c r="AX174" s="194"/>
      <c r="AY174" s="194"/>
      <c r="AZ174" s="194"/>
    </row>
    <row r="175" spans="1:52" ht="72" x14ac:dyDescent="0.2">
      <c r="A175" s="70">
        <v>171</v>
      </c>
      <c r="B175" s="223" t="s">
        <v>372</v>
      </c>
      <c r="C175" s="224"/>
      <c r="D175" s="225" t="s">
        <v>179</v>
      </c>
      <c r="E175" s="226">
        <v>0.2</v>
      </c>
      <c r="F175" s="226"/>
      <c r="G175" s="225" t="s">
        <v>180</v>
      </c>
      <c r="H175" s="227" t="s">
        <v>181</v>
      </c>
      <c r="I175" s="231" t="s">
        <v>369</v>
      </c>
      <c r="J175" s="225" t="s">
        <v>126</v>
      </c>
      <c r="AU175" s="194"/>
      <c r="AV175" s="194"/>
      <c r="AW175" s="194"/>
      <c r="AX175" s="194"/>
      <c r="AY175" s="194"/>
      <c r="AZ175" s="194"/>
    </row>
    <row r="176" spans="1:52" ht="72" x14ac:dyDescent="0.2">
      <c r="A176" s="70">
        <v>172</v>
      </c>
      <c r="B176" s="223" t="s">
        <v>373</v>
      </c>
      <c r="C176" s="224"/>
      <c r="D176" s="225" t="s">
        <v>179</v>
      </c>
      <c r="E176" s="226">
        <v>0.2</v>
      </c>
      <c r="F176" s="226"/>
      <c r="G176" s="225" t="s">
        <v>180</v>
      </c>
      <c r="H176" s="227" t="s">
        <v>181</v>
      </c>
      <c r="I176" s="231" t="s">
        <v>369</v>
      </c>
      <c r="J176" s="225" t="s">
        <v>126</v>
      </c>
      <c r="AU176" s="194"/>
      <c r="AV176" s="194"/>
      <c r="AW176" s="194"/>
      <c r="AX176" s="194"/>
      <c r="AY176" s="194"/>
      <c r="AZ176" s="194"/>
    </row>
    <row r="177" spans="1:52" ht="72" x14ac:dyDescent="0.2">
      <c r="A177" s="70">
        <v>173</v>
      </c>
      <c r="B177" s="223" t="s">
        <v>374</v>
      </c>
      <c r="C177" s="224"/>
      <c r="D177" s="225" t="s">
        <v>179</v>
      </c>
      <c r="E177" s="226">
        <v>0.2</v>
      </c>
      <c r="F177" s="226"/>
      <c r="G177" s="225" t="s">
        <v>180</v>
      </c>
      <c r="H177" s="227" t="s">
        <v>181</v>
      </c>
      <c r="I177" s="231" t="s">
        <v>369</v>
      </c>
      <c r="J177" s="225" t="s">
        <v>126</v>
      </c>
      <c r="AU177" s="194"/>
      <c r="AV177" s="194"/>
      <c r="AW177" s="194"/>
      <c r="AX177" s="194"/>
      <c r="AY177" s="194"/>
      <c r="AZ177" s="194"/>
    </row>
    <row r="178" spans="1:52" ht="72" x14ac:dyDescent="0.2">
      <c r="A178" s="70">
        <v>174</v>
      </c>
      <c r="B178" s="223" t="s">
        <v>375</v>
      </c>
      <c r="C178" s="224"/>
      <c r="D178" s="225" t="s">
        <v>179</v>
      </c>
      <c r="E178" s="226">
        <v>0.2</v>
      </c>
      <c r="F178" s="226"/>
      <c r="G178" s="225" t="s">
        <v>180</v>
      </c>
      <c r="H178" s="227" t="s">
        <v>181</v>
      </c>
      <c r="I178" s="231" t="s">
        <v>376</v>
      </c>
      <c r="J178" s="225" t="s">
        <v>126</v>
      </c>
      <c r="AU178" s="194"/>
      <c r="AV178" s="194"/>
      <c r="AW178" s="194"/>
      <c r="AX178" s="194"/>
      <c r="AY178" s="194"/>
      <c r="AZ178" s="194"/>
    </row>
    <row r="179" spans="1:52" ht="72" x14ac:dyDescent="0.2">
      <c r="A179" s="70">
        <v>175</v>
      </c>
      <c r="B179" s="223" t="s">
        <v>377</v>
      </c>
      <c r="C179" s="224"/>
      <c r="D179" s="225" t="s">
        <v>179</v>
      </c>
      <c r="E179" s="226">
        <v>0.2</v>
      </c>
      <c r="F179" s="226"/>
      <c r="G179" s="225" t="s">
        <v>180</v>
      </c>
      <c r="H179" s="227" t="s">
        <v>181</v>
      </c>
      <c r="I179" s="231" t="s">
        <v>376</v>
      </c>
      <c r="J179" s="225" t="s">
        <v>126</v>
      </c>
      <c r="AU179" s="194"/>
      <c r="AV179" s="194"/>
      <c r="AW179" s="194"/>
      <c r="AX179" s="194"/>
      <c r="AY179" s="194"/>
      <c r="AZ179" s="194"/>
    </row>
    <row r="180" spans="1:52" ht="72" x14ac:dyDescent="0.2">
      <c r="A180" s="70">
        <v>176</v>
      </c>
      <c r="B180" s="223" t="s">
        <v>378</v>
      </c>
      <c r="C180" s="224"/>
      <c r="D180" s="225" t="s">
        <v>179</v>
      </c>
      <c r="E180" s="226">
        <v>0.2</v>
      </c>
      <c r="F180" s="226"/>
      <c r="G180" s="225" t="s">
        <v>180</v>
      </c>
      <c r="H180" s="227" t="s">
        <v>181</v>
      </c>
      <c r="I180" s="231" t="s">
        <v>376</v>
      </c>
      <c r="J180" s="225" t="s">
        <v>126</v>
      </c>
      <c r="AU180" s="194"/>
      <c r="AV180" s="194"/>
      <c r="AW180" s="194"/>
      <c r="AX180" s="194"/>
      <c r="AY180" s="194"/>
      <c r="AZ180" s="194"/>
    </row>
    <row r="181" spans="1:52" ht="72" x14ac:dyDescent="0.2">
      <c r="A181" s="70">
        <v>177</v>
      </c>
      <c r="B181" s="223" t="s">
        <v>379</v>
      </c>
      <c r="C181" s="224"/>
      <c r="D181" s="225" t="s">
        <v>179</v>
      </c>
      <c r="E181" s="226">
        <v>0.2</v>
      </c>
      <c r="F181" s="226"/>
      <c r="G181" s="225" t="s">
        <v>180</v>
      </c>
      <c r="H181" s="227" t="s">
        <v>181</v>
      </c>
      <c r="I181" s="231" t="s">
        <v>376</v>
      </c>
      <c r="J181" s="225" t="s">
        <v>126</v>
      </c>
      <c r="AU181" s="194"/>
      <c r="AV181" s="194"/>
      <c r="AW181" s="194"/>
      <c r="AX181" s="194"/>
      <c r="AY181" s="194"/>
      <c r="AZ181" s="194"/>
    </row>
    <row r="182" spans="1:52" ht="72" x14ac:dyDescent="0.2">
      <c r="A182" s="70">
        <v>178</v>
      </c>
      <c r="B182" s="223" t="s">
        <v>380</v>
      </c>
      <c r="C182" s="224"/>
      <c r="D182" s="225" t="s">
        <v>179</v>
      </c>
      <c r="E182" s="226">
        <v>0.2</v>
      </c>
      <c r="F182" s="226"/>
      <c r="G182" s="225" t="s">
        <v>180</v>
      </c>
      <c r="H182" s="227" t="s">
        <v>181</v>
      </c>
      <c r="I182" s="231" t="s">
        <v>376</v>
      </c>
      <c r="J182" s="225" t="s">
        <v>126</v>
      </c>
      <c r="AU182" s="194"/>
      <c r="AV182" s="194"/>
      <c r="AW182" s="194"/>
      <c r="AX182" s="194"/>
      <c r="AY182" s="194"/>
      <c r="AZ182" s="194"/>
    </row>
    <row r="183" spans="1:52" ht="72" x14ac:dyDescent="0.2">
      <c r="A183" s="70">
        <v>179</v>
      </c>
      <c r="B183" s="223" t="s">
        <v>381</v>
      </c>
      <c r="C183" s="224"/>
      <c r="D183" s="225" t="s">
        <v>179</v>
      </c>
      <c r="E183" s="226">
        <v>0.2</v>
      </c>
      <c r="F183" s="226"/>
      <c r="G183" s="225" t="s">
        <v>180</v>
      </c>
      <c r="H183" s="227" t="s">
        <v>181</v>
      </c>
      <c r="I183" s="231" t="s">
        <v>376</v>
      </c>
      <c r="J183" s="225" t="s">
        <v>126</v>
      </c>
      <c r="AU183" s="194"/>
      <c r="AV183" s="194"/>
      <c r="AW183" s="194"/>
      <c r="AX183" s="194"/>
      <c r="AY183" s="194"/>
      <c r="AZ183" s="194"/>
    </row>
    <row r="184" spans="1:52" ht="72" x14ac:dyDescent="0.2">
      <c r="A184" s="70">
        <v>180</v>
      </c>
      <c r="B184" s="223" t="s">
        <v>382</v>
      </c>
      <c r="C184" s="224"/>
      <c r="D184" s="225" t="s">
        <v>179</v>
      </c>
      <c r="E184" s="226">
        <v>0.2</v>
      </c>
      <c r="F184" s="226"/>
      <c r="G184" s="225" t="s">
        <v>180</v>
      </c>
      <c r="H184" s="227" t="s">
        <v>181</v>
      </c>
      <c r="I184" s="231" t="s">
        <v>383</v>
      </c>
      <c r="J184" s="225" t="s">
        <v>126</v>
      </c>
      <c r="AU184" s="194"/>
      <c r="AV184" s="194"/>
      <c r="AW184" s="194"/>
      <c r="AX184" s="194"/>
      <c r="AY184" s="194"/>
      <c r="AZ184" s="194"/>
    </row>
    <row r="185" spans="1:52" ht="72" x14ac:dyDescent="0.2">
      <c r="A185" s="70">
        <v>181</v>
      </c>
      <c r="B185" s="223" t="s">
        <v>384</v>
      </c>
      <c r="C185" s="224"/>
      <c r="D185" s="225" t="s">
        <v>179</v>
      </c>
      <c r="E185" s="226">
        <v>0.2</v>
      </c>
      <c r="F185" s="226"/>
      <c r="G185" s="225" t="s">
        <v>180</v>
      </c>
      <c r="H185" s="227" t="s">
        <v>181</v>
      </c>
      <c r="I185" s="231" t="s">
        <v>383</v>
      </c>
      <c r="J185" s="225" t="s">
        <v>126</v>
      </c>
      <c r="AU185" s="194"/>
      <c r="AV185" s="194"/>
      <c r="AW185" s="194"/>
      <c r="AX185" s="194"/>
      <c r="AY185" s="194"/>
      <c r="AZ185" s="194"/>
    </row>
    <row r="186" spans="1:52" ht="72" x14ac:dyDescent="0.2">
      <c r="A186" s="70">
        <v>182</v>
      </c>
      <c r="B186" s="223" t="s">
        <v>385</v>
      </c>
      <c r="C186" s="224"/>
      <c r="D186" s="225" t="s">
        <v>179</v>
      </c>
      <c r="E186" s="226">
        <v>0.2</v>
      </c>
      <c r="F186" s="226"/>
      <c r="G186" s="225" t="s">
        <v>180</v>
      </c>
      <c r="H186" s="227" t="s">
        <v>181</v>
      </c>
      <c r="I186" s="231" t="s">
        <v>383</v>
      </c>
      <c r="J186" s="225" t="s">
        <v>126</v>
      </c>
      <c r="AU186" s="194"/>
      <c r="AV186" s="194"/>
      <c r="AW186" s="194"/>
      <c r="AX186" s="194"/>
      <c r="AY186" s="194"/>
      <c r="AZ186" s="194"/>
    </row>
    <row r="187" spans="1:52" ht="72" x14ac:dyDescent="0.2">
      <c r="A187" s="70">
        <v>183</v>
      </c>
      <c r="B187" s="223" t="s">
        <v>386</v>
      </c>
      <c r="C187" s="224"/>
      <c r="D187" s="225" t="s">
        <v>179</v>
      </c>
      <c r="E187" s="226">
        <v>0.2</v>
      </c>
      <c r="F187" s="226"/>
      <c r="G187" s="225" t="s">
        <v>180</v>
      </c>
      <c r="H187" s="227" t="s">
        <v>181</v>
      </c>
      <c r="I187" s="231" t="s">
        <v>383</v>
      </c>
      <c r="J187" s="225" t="s">
        <v>126</v>
      </c>
      <c r="AU187" s="194"/>
      <c r="AV187" s="194"/>
      <c r="AW187" s="194"/>
      <c r="AX187" s="194"/>
      <c r="AY187" s="194"/>
      <c r="AZ187" s="194"/>
    </row>
    <row r="188" spans="1:52" ht="72" x14ac:dyDescent="0.2">
      <c r="A188" s="70">
        <v>184</v>
      </c>
      <c r="B188" s="223" t="s">
        <v>387</v>
      </c>
      <c r="C188" s="224"/>
      <c r="D188" s="225" t="s">
        <v>179</v>
      </c>
      <c r="E188" s="226">
        <v>0.2</v>
      </c>
      <c r="F188" s="226"/>
      <c r="G188" s="225" t="s">
        <v>180</v>
      </c>
      <c r="H188" s="227" t="s">
        <v>181</v>
      </c>
      <c r="I188" s="231" t="s">
        <v>383</v>
      </c>
      <c r="J188" s="225" t="s">
        <v>126</v>
      </c>
      <c r="AU188" s="194"/>
      <c r="AV188" s="194"/>
      <c r="AW188" s="194"/>
      <c r="AX188" s="194"/>
      <c r="AY188" s="194"/>
      <c r="AZ188" s="194"/>
    </row>
    <row r="189" spans="1:52" ht="72" x14ac:dyDescent="0.2">
      <c r="A189" s="70">
        <v>185</v>
      </c>
      <c r="B189" s="223" t="s">
        <v>388</v>
      </c>
      <c r="C189" s="224"/>
      <c r="D189" s="225" t="s">
        <v>179</v>
      </c>
      <c r="E189" s="226">
        <v>0.2</v>
      </c>
      <c r="F189" s="226"/>
      <c r="G189" s="225" t="s">
        <v>180</v>
      </c>
      <c r="H189" s="227" t="s">
        <v>181</v>
      </c>
      <c r="I189" s="231" t="s">
        <v>383</v>
      </c>
      <c r="J189" s="225" t="s">
        <v>126</v>
      </c>
      <c r="AU189" s="194"/>
      <c r="AV189" s="194"/>
      <c r="AW189" s="194"/>
      <c r="AX189" s="194"/>
      <c r="AY189" s="194"/>
      <c r="AZ189" s="194"/>
    </row>
    <row r="190" spans="1:52" ht="72" x14ac:dyDescent="0.2">
      <c r="A190" s="70">
        <v>186</v>
      </c>
      <c r="B190" s="223" t="s">
        <v>389</v>
      </c>
      <c r="C190" s="224"/>
      <c r="D190" s="225" t="s">
        <v>179</v>
      </c>
      <c r="E190" s="226">
        <v>0.2</v>
      </c>
      <c r="F190" s="226"/>
      <c r="G190" s="225" t="s">
        <v>180</v>
      </c>
      <c r="H190" s="227" t="s">
        <v>181</v>
      </c>
      <c r="I190" s="231" t="s">
        <v>390</v>
      </c>
      <c r="J190" s="225" t="s">
        <v>126</v>
      </c>
      <c r="AU190" s="194"/>
      <c r="AV190" s="194"/>
      <c r="AW190" s="194"/>
      <c r="AX190" s="194"/>
      <c r="AY190" s="194"/>
      <c r="AZ190" s="194"/>
    </row>
    <row r="191" spans="1:52" ht="72" x14ac:dyDescent="0.2">
      <c r="A191" s="70">
        <v>187</v>
      </c>
      <c r="B191" s="223" t="s">
        <v>391</v>
      </c>
      <c r="C191" s="224"/>
      <c r="D191" s="225" t="s">
        <v>179</v>
      </c>
      <c r="E191" s="226">
        <v>0.2</v>
      </c>
      <c r="F191" s="226"/>
      <c r="G191" s="225" t="s">
        <v>180</v>
      </c>
      <c r="H191" s="227" t="s">
        <v>181</v>
      </c>
      <c r="I191" s="231" t="s">
        <v>390</v>
      </c>
      <c r="J191" s="225" t="s">
        <v>126</v>
      </c>
      <c r="AU191" s="194"/>
      <c r="AV191" s="194"/>
      <c r="AW191" s="194"/>
      <c r="AX191" s="194"/>
      <c r="AY191" s="194"/>
      <c r="AZ191" s="194"/>
    </row>
    <row r="192" spans="1:52" ht="72" x14ac:dyDescent="0.2">
      <c r="A192" s="70">
        <v>188</v>
      </c>
      <c r="B192" s="223" t="s">
        <v>392</v>
      </c>
      <c r="C192" s="224"/>
      <c r="D192" s="225" t="s">
        <v>179</v>
      </c>
      <c r="E192" s="226">
        <v>0.2</v>
      </c>
      <c r="F192" s="226"/>
      <c r="G192" s="225" t="s">
        <v>180</v>
      </c>
      <c r="H192" s="227" t="s">
        <v>181</v>
      </c>
      <c r="I192" s="231" t="s">
        <v>390</v>
      </c>
      <c r="J192" s="225" t="s">
        <v>126</v>
      </c>
      <c r="AU192" s="194"/>
      <c r="AV192" s="194"/>
      <c r="AW192" s="194"/>
      <c r="AX192" s="194"/>
      <c r="AY192" s="194"/>
      <c r="AZ192" s="194"/>
    </row>
    <row r="193" spans="1:52" ht="72" x14ac:dyDescent="0.2">
      <c r="A193" s="70">
        <v>189</v>
      </c>
      <c r="B193" s="223" t="s">
        <v>393</v>
      </c>
      <c r="C193" s="224"/>
      <c r="D193" s="225" t="s">
        <v>179</v>
      </c>
      <c r="E193" s="226">
        <v>0.2</v>
      </c>
      <c r="F193" s="226"/>
      <c r="G193" s="225" t="s">
        <v>180</v>
      </c>
      <c r="H193" s="227" t="s">
        <v>181</v>
      </c>
      <c r="I193" s="231" t="s">
        <v>390</v>
      </c>
      <c r="J193" s="225" t="s">
        <v>126</v>
      </c>
      <c r="AU193" s="194"/>
      <c r="AV193" s="194"/>
      <c r="AW193" s="194"/>
      <c r="AX193" s="194"/>
      <c r="AY193" s="194"/>
      <c r="AZ193" s="194"/>
    </row>
    <row r="194" spans="1:52" ht="72" x14ac:dyDescent="0.2">
      <c r="A194" s="70">
        <v>190</v>
      </c>
      <c r="B194" s="223" t="s">
        <v>394</v>
      </c>
      <c r="C194" s="224"/>
      <c r="D194" s="225" t="s">
        <v>179</v>
      </c>
      <c r="E194" s="226">
        <v>0.2</v>
      </c>
      <c r="F194" s="226"/>
      <c r="G194" s="225" t="s">
        <v>180</v>
      </c>
      <c r="H194" s="227" t="s">
        <v>181</v>
      </c>
      <c r="I194" s="231" t="s">
        <v>390</v>
      </c>
      <c r="J194" s="225" t="s">
        <v>126</v>
      </c>
      <c r="AU194" s="194"/>
      <c r="AV194" s="194"/>
      <c r="AW194" s="194"/>
      <c r="AX194" s="194"/>
      <c r="AY194" s="194"/>
      <c r="AZ194" s="194"/>
    </row>
    <row r="195" spans="1:52" ht="72" x14ac:dyDescent="0.2">
      <c r="A195" s="70">
        <v>191</v>
      </c>
      <c r="B195" s="223" t="s">
        <v>395</v>
      </c>
      <c r="C195" s="224"/>
      <c r="D195" s="225" t="s">
        <v>179</v>
      </c>
      <c r="E195" s="226">
        <v>0.2</v>
      </c>
      <c r="F195" s="226"/>
      <c r="G195" s="225" t="s">
        <v>180</v>
      </c>
      <c r="H195" s="227" t="s">
        <v>181</v>
      </c>
      <c r="I195" s="231" t="s">
        <v>396</v>
      </c>
      <c r="J195" s="225" t="s">
        <v>126</v>
      </c>
      <c r="AU195" s="194"/>
      <c r="AV195" s="194"/>
      <c r="AW195" s="194"/>
      <c r="AX195" s="194"/>
      <c r="AY195" s="194"/>
      <c r="AZ195" s="194"/>
    </row>
    <row r="196" spans="1:52" ht="72" x14ac:dyDescent="0.2">
      <c r="A196" s="70">
        <v>192</v>
      </c>
      <c r="B196" s="223" t="s">
        <v>397</v>
      </c>
      <c r="C196" s="224"/>
      <c r="D196" s="225" t="s">
        <v>179</v>
      </c>
      <c r="E196" s="226">
        <v>0.2</v>
      </c>
      <c r="F196" s="226"/>
      <c r="G196" s="225" t="s">
        <v>180</v>
      </c>
      <c r="H196" s="227" t="s">
        <v>181</v>
      </c>
      <c r="I196" s="231" t="s">
        <v>396</v>
      </c>
      <c r="J196" s="225" t="s">
        <v>126</v>
      </c>
      <c r="AU196" s="194"/>
      <c r="AV196" s="194"/>
      <c r="AW196" s="194"/>
      <c r="AX196" s="194"/>
      <c r="AY196" s="194"/>
      <c r="AZ196" s="194"/>
    </row>
    <row r="197" spans="1:52" ht="72" x14ac:dyDescent="0.2">
      <c r="A197" s="70">
        <v>193</v>
      </c>
      <c r="B197" s="223" t="s">
        <v>398</v>
      </c>
      <c r="C197" s="224"/>
      <c r="D197" s="225" t="s">
        <v>179</v>
      </c>
      <c r="E197" s="226">
        <v>0.2</v>
      </c>
      <c r="F197" s="226"/>
      <c r="G197" s="225" t="s">
        <v>180</v>
      </c>
      <c r="H197" s="227" t="s">
        <v>181</v>
      </c>
      <c r="I197" s="231" t="s">
        <v>396</v>
      </c>
      <c r="J197" s="225" t="s">
        <v>126</v>
      </c>
      <c r="AU197" s="194"/>
      <c r="AV197" s="194"/>
      <c r="AW197" s="194"/>
      <c r="AX197" s="194"/>
      <c r="AY197" s="194"/>
      <c r="AZ197" s="194"/>
    </row>
    <row r="198" spans="1:52" ht="72" x14ac:dyDescent="0.2">
      <c r="A198" s="70">
        <v>194</v>
      </c>
      <c r="B198" s="223" t="s">
        <v>399</v>
      </c>
      <c r="C198" s="224"/>
      <c r="D198" s="225" t="s">
        <v>179</v>
      </c>
      <c r="E198" s="226">
        <v>0.2</v>
      </c>
      <c r="F198" s="226"/>
      <c r="G198" s="225" t="s">
        <v>180</v>
      </c>
      <c r="H198" s="227" t="s">
        <v>181</v>
      </c>
      <c r="I198" s="231" t="s">
        <v>396</v>
      </c>
      <c r="J198" s="225" t="s">
        <v>126</v>
      </c>
      <c r="AU198" s="194"/>
      <c r="AV198" s="194"/>
      <c r="AW198" s="194"/>
      <c r="AX198" s="194"/>
      <c r="AY198" s="194"/>
      <c r="AZ198" s="194"/>
    </row>
    <row r="199" spans="1:52" ht="72" x14ac:dyDescent="0.2">
      <c r="A199" s="70">
        <v>195</v>
      </c>
      <c r="B199" s="223" t="s">
        <v>400</v>
      </c>
      <c r="C199" s="224"/>
      <c r="D199" s="225" t="s">
        <v>179</v>
      </c>
      <c r="E199" s="226">
        <v>0.2</v>
      </c>
      <c r="F199" s="226"/>
      <c r="G199" s="225" t="s">
        <v>180</v>
      </c>
      <c r="H199" s="227" t="s">
        <v>181</v>
      </c>
      <c r="I199" s="231" t="s">
        <v>396</v>
      </c>
      <c r="J199" s="225" t="s">
        <v>126</v>
      </c>
      <c r="AU199" s="194"/>
      <c r="AV199" s="194"/>
      <c r="AW199" s="194"/>
      <c r="AX199" s="194"/>
      <c r="AY199" s="194"/>
      <c r="AZ199" s="194"/>
    </row>
    <row r="200" spans="1:52" ht="72" x14ac:dyDescent="0.2">
      <c r="A200" s="70">
        <v>196</v>
      </c>
      <c r="B200" s="223" t="s">
        <v>401</v>
      </c>
      <c r="C200" s="224"/>
      <c r="D200" s="225" t="s">
        <v>179</v>
      </c>
      <c r="E200" s="226">
        <v>0.2</v>
      </c>
      <c r="F200" s="226"/>
      <c r="G200" s="225" t="s">
        <v>180</v>
      </c>
      <c r="H200" s="227" t="s">
        <v>181</v>
      </c>
      <c r="I200" s="231" t="s">
        <v>396</v>
      </c>
      <c r="J200" s="225" t="s">
        <v>126</v>
      </c>
      <c r="AU200" s="194"/>
      <c r="AV200" s="194"/>
      <c r="AW200" s="194"/>
      <c r="AX200" s="194"/>
      <c r="AY200" s="194"/>
      <c r="AZ200" s="194"/>
    </row>
    <row r="201" spans="1:52" ht="72" x14ac:dyDescent="0.2">
      <c r="A201" s="70">
        <v>197</v>
      </c>
      <c r="B201" s="223" t="s">
        <v>402</v>
      </c>
      <c r="C201" s="224"/>
      <c r="D201" s="225" t="s">
        <v>179</v>
      </c>
      <c r="E201" s="226">
        <v>0.2</v>
      </c>
      <c r="F201" s="226"/>
      <c r="G201" s="225" t="s">
        <v>180</v>
      </c>
      <c r="H201" s="227" t="s">
        <v>181</v>
      </c>
      <c r="I201" s="231" t="s">
        <v>396</v>
      </c>
      <c r="J201" s="225" t="s">
        <v>126</v>
      </c>
      <c r="AU201" s="194"/>
      <c r="AV201" s="194"/>
      <c r="AW201" s="194"/>
      <c r="AX201" s="194"/>
      <c r="AY201" s="194"/>
      <c r="AZ201" s="194"/>
    </row>
    <row r="202" spans="1:52" ht="72" x14ac:dyDescent="0.2">
      <c r="A202" s="70">
        <v>198</v>
      </c>
      <c r="B202" s="223" t="s">
        <v>403</v>
      </c>
      <c r="C202" s="224"/>
      <c r="D202" s="225" t="s">
        <v>179</v>
      </c>
      <c r="E202" s="226">
        <v>0.2</v>
      </c>
      <c r="F202" s="226"/>
      <c r="G202" s="225" t="s">
        <v>180</v>
      </c>
      <c r="H202" s="227" t="s">
        <v>181</v>
      </c>
      <c r="I202" s="231" t="s">
        <v>369</v>
      </c>
      <c r="J202" s="225" t="s">
        <v>126</v>
      </c>
      <c r="AU202" s="194"/>
      <c r="AV202" s="194"/>
      <c r="AW202" s="194"/>
      <c r="AX202" s="194"/>
      <c r="AY202" s="194"/>
      <c r="AZ202" s="194"/>
    </row>
    <row r="203" spans="1:52" ht="72" x14ac:dyDescent="0.2">
      <c r="A203" s="70">
        <v>199</v>
      </c>
      <c r="B203" s="223" t="s">
        <v>404</v>
      </c>
      <c r="C203" s="224"/>
      <c r="D203" s="225" t="s">
        <v>179</v>
      </c>
      <c r="E203" s="226">
        <v>0.2</v>
      </c>
      <c r="F203" s="226"/>
      <c r="G203" s="225" t="s">
        <v>180</v>
      </c>
      <c r="H203" s="227" t="s">
        <v>181</v>
      </c>
      <c r="I203" s="230" t="s">
        <v>405</v>
      </c>
      <c r="J203" s="225" t="s">
        <v>126</v>
      </c>
      <c r="AU203" s="194"/>
      <c r="AV203" s="194"/>
      <c r="AW203" s="194"/>
      <c r="AX203" s="194"/>
      <c r="AY203" s="194"/>
      <c r="AZ203" s="194"/>
    </row>
    <row r="204" spans="1:52" ht="72" x14ac:dyDescent="0.2">
      <c r="A204" s="70">
        <v>200</v>
      </c>
      <c r="B204" s="223" t="s">
        <v>406</v>
      </c>
      <c r="C204" s="224"/>
      <c r="D204" s="225" t="s">
        <v>179</v>
      </c>
      <c r="E204" s="226">
        <v>0.2</v>
      </c>
      <c r="F204" s="226"/>
      <c r="G204" s="225" t="s">
        <v>180</v>
      </c>
      <c r="H204" s="227" t="s">
        <v>181</v>
      </c>
      <c r="I204" s="230" t="s">
        <v>405</v>
      </c>
      <c r="J204" s="225" t="s">
        <v>126</v>
      </c>
      <c r="AU204" s="194"/>
      <c r="AV204" s="194"/>
      <c r="AW204" s="194"/>
      <c r="AX204" s="194"/>
      <c r="AY204" s="194"/>
      <c r="AZ204" s="194"/>
    </row>
    <row r="205" spans="1:52" ht="72" x14ac:dyDescent="0.2">
      <c r="A205" s="70">
        <v>201</v>
      </c>
      <c r="B205" s="223" t="s">
        <v>407</v>
      </c>
      <c r="C205" s="224"/>
      <c r="D205" s="225" t="s">
        <v>179</v>
      </c>
      <c r="E205" s="226">
        <v>0.2</v>
      </c>
      <c r="F205" s="226"/>
      <c r="G205" s="225" t="s">
        <v>180</v>
      </c>
      <c r="H205" s="227" t="s">
        <v>181</v>
      </c>
      <c r="I205" s="230" t="s">
        <v>405</v>
      </c>
      <c r="J205" s="225" t="s">
        <v>126</v>
      </c>
      <c r="AU205" s="194"/>
      <c r="AV205" s="194"/>
      <c r="AW205" s="194"/>
      <c r="AX205" s="194"/>
      <c r="AY205" s="194"/>
      <c r="AZ205" s="194"/>
    </row>
    <row r="206" spans="1:52" ht="72" x14ac:dyDescent="0.2">
      <c r="A206" s="70">
        <v>202</v>
      </c>
      <c r="B206" s="223" t="s">
        <v>408</v>
      </c>
      <c r="C206" s="224"/>
      <c r="D206" s="225" t="s">
        <v>179</v>
      </c>
      <c r="E206" s="226">
        <v>0.2</v>
      </c>
      <c r="F206" s="226"/>
      <c r="G206" s="225" t="s">
        <v>180</v>
      </c>
      <c r="H206" s="227" t="s">
        <v>181</v>
      </c>
      <c r="I206" s="230" t="s">
        <v>405</v>
      </c>
      <c r="J206" s="225" t="s">
        <v>126</v>
      </c>
      <c r="AU206" s="194"/>
      <c r="AV206" s="194"/>
      <c r="AW206" s="194"/>
      <c r="AX206" s="194"/>
      <c r="AY206" s="194"/>
      <c r="AZ206" s="194"/>
    </row>
    <row r="207" spans="1:52" ht="72" x14ac:dyDescent="0.2">
      <c r="A207" s="70">
        <v>203</v>
      </c>
      <c r="B207" s="223" t="s">
        <v>409</v>
      </c>
      <c r="C207" s="224"/>
      <c r="D207" s="225" t="s">
        <v>179</v>
      </c>
      <c r="E207" s="226">
        <v>0.2</v>
      </c>
      <c r="F207" s="226"/>
      <c r="G207" s="225" t="s">
        <v>180</v>
      </c>
      <c r="H207" s="227" t="s">
        <v>181</v>
      </c>
      <c r="I207" s="230" t="s">
        <v>405</v>
      </c>
      <c r="J207" s="225" t="s">
        <v>126</v>
      </c>
      <c r="AU207" s="194"/>
      <c r="AV207" s="194"/>
      <c r="AW207" s="194"/>
      <c r="AX207" s="194"/>
      <c r="AY207" s="194"/>
      <c r="AZ207" s="194"/>
    </row>
    <row r="208" spans="1:52" ht="72" x14ac:dyDescent="0.2">
      <c r="A208" s="70">
        <v>204</v>
      </c>
      <c r="B208" s="223" t="s">
        <v>410</v>
      </c>
      <c r="C208" s="224"/>
      <c r="D208" s="225" t="s">
        <v>179</v>
      </c>
      <c r="E208" s="226">
        <v>0.2</v>
      </c>
      <c r="F208" s="226"/>
      <c r="G208" s="225" t="s">
        <v>180</v>
      </c>
      <c r="H208" s="227" t="s">
        <v>181</v>
      </c>
      <c r="I208" s="230" t="s">
        <v>405</v>
      </c>
      <c r="J208" s="225" t="s">
        <v>126</v>
      </c>
      <c r="AU208" s="194"/>
      <c r="AV208" s="194"/>
      <c r="AW208" s="194"/>
      <c r="AX208" s="194"/>
      <c r="AY208" s="194"/>
      <c r="AZ208" s="194"/>
    </row>
    <row r="209" spans="1:52" ht="72" x14ac:dyDescent="0.2">
      <c r="A209" s="70">
        <v>205</v>
      </c>
      <c r="B209" s="223" t="s">
        <v>411</v>
      </c>
      <c r="C209" s="224"/>
      <c r="D209" s="225" t="s">
        <v>179</v>
      </c>
      <c r="E209" s="226">
        <v>0.2</v>
      </c>
      <c r="F209" s="226"/>
      <c r="G209" s="225" t="s">
        <v>180</v>
      </c>
      <c r="H209" s="227" t="s">
        <v>181</v>
      </c>
      <c r="I209" s="231" t="s">
        <v>412</v>
      </c>
      <c r="J209" s="225" t="s">
        <v>126</v>
      </c>
      <c r="AU209" s="194"/>
      <c r="AV209" s="194"/>
      <c r="AW209" s="194"/>
      <c r="AX209" s="194"/>
      <c r="AY209" s="194"/>
      <c r="AZ209" s="194"/>
    </row>
    <row r="210" spans="1:52" ht="72" x14ac:dyDescent="0.2">
      <c r="A210" s="70">
        <v>206</v>
      </c>
      <c r="B210" s="223" t="s">
        <v>413</v>
      </c>
      <c r="C210" s="224"/>
      <c r="D210" s="225" t="s">
        <v>179</v>
      </c>
      <c r="E210" s="226">
        <v>0.2</v>
      </c>
      <c r="F210" s="226"/>
      <c r="G210" s="225" t="s">
        <v>180</v>
      </c>
      <c r="H210" s="227" t="s">
        <v>181</v>
      </c>
      <c r="I210" s="231" t="s">
        <v>412</v>
      </c>
      <c r="J210" s="225" t="s">
        <v>126</v>
      </c>
      <c r="AU210" s="194"/>
      <c r="AV210" s="194"/>
      <c r="AW210" s="194"/>
      <c r="AX210" s="194"/>
      <c r="AY210" s="194"/>
      <c r="AZ210" s="194"/>
    </row>
    <row r="211" spans="1:52" ht="72" x14ac:dyDescent="0.2">
      <c r="A211" s="70">
        <v>207</v>
      </c>
      <c r="B211" s="223" t="s">
        <v>414</v>
      </c>
      <c r="C211" s="224"/>
      <c r="D211" s="225" t="s">
        <v>179</v>
      </c>
      <c r="E211" s="226">
        <v>0.2</v>
      </c>
      <c r="F211" s="226"/>
      <c r="G211" s="225" t="s">
        <v>180</v>
      </c>
      <c r="H211" s="227" t="s">
        <v>181</v>
      </c>
      <c r="I211" s="231" t="s">
        <v>412</v>
      </c>
      <c r="J211" s="225" t="s">
        <v>126</v>
      </c>
      <c r="AU211" s="194"/>
      <c r="AV211" s="194"/>
      <c r="AW211" s="194"/>
      <c r="AX211" s="194"/>
      <c r="AY211" s="194"/>
      <c r="AZ211" s="194"/>
    </row>
    <row r="212" spans="1:52" ht="72" x14ac:dyDescent="0.2">
      <c r="A212" s="70">
        <v>208</v>
      </c>
      <c r="B212" s="223" t="s">
        <v>415</v>
      </c>
      <c r="C212" s="224"/>
      <c r="D212" s="225" t="s">
        <v>179</v>
      </c>
      <c r="E212" s="226">
        <v>0.2</v>
      </c>
      <c r="F212" s="226"/>
      <c r="G212" s="225" t="s">
        <v>180</v>
      </c>
      <c r="H212" s="227" t="s">
        <v>181</v>
      </c>
      <c r="I212" s="230" t="s">
        <v>416</v>
      </c>
      <c r="J212" s="225" t="s">
        <v>126</v>
      </c>
      <c r="AU212" s="194"/>
      <c r="AV212" s="194"/>
      <c r="AW212" s="194"/>
      <c r="AX212" s="194"/>
      <c r="AY212" s="194"/>
      <c r="AZ212" s="194"/>
    </row>
    <row r="213" spans="1:52" ht="72" x14ac:dyDescent="0.2">
      <c r="A213" s="70">
        <v>209</v>
      </c>
      <c r="B213" s="223" t="s">
        <v>417</v>
      </c>
      <c r="C213" s="224"/>
      <c r="D213" s="225" t="s">
        <v>179</v>
      </c>
      <c r="E213" s="226">
        <v>0.2</v>
      </c>
      <c r="F213" s="226"/>
      <c r="G213" s="225" t="s">
        <v>180</v>
      </c>
      <c r="H213" s="227" t="s">
        <v>181</v>
      </c>
      <c r="I213" s="230" t="s">
        <v>416</v>
      </c>
      <c r="J213" s="225" t="s">
        <v>126</v>
      </c>
      <c r="AU213" s="194"/>
      <c r="AV213" s="194"/>
      <c r="AW213" s="194"/>
      <c r="AX213" s="194"/>
      <c r="AY213" s="194"/>
      <c r="AZ213" s="194"/>
    </row>
    <row r="214" spans="1:52" ht="72" x14ac:dyDescent="0.2">
      <c r="A214" s="70">
        <v>210</v>
      </c>
      <c r="B214" s="223" t="s">
        <v>418</v>
      </c>
      <c r="C214" s="224"/>
      <c r="D214" s="225" t="s">
        <v>179</v>
      </c>
      <c r="E214" s="226">
        <v>0.2</v>
      </c>
      <c r="F214" s="226"/>
      <c r="G214" s="225" t="s">
        <v>180</v>
      </c>
      <c r="H214" s="227" t="s">
        <v>181</v>
      </c>
      <c r="I214" s="230" t="s">
        <v>416</v>
      </c>
      <c r="J214" s="225" t="s">
        <v>126</v>
      </c>
      <c r="AU214" s="194"/>
      <c r="AV214" s="194"/>
      <c r="AW214" s="194"/>
      <c r="AX214" s="194"/>
      <c r="AY214" s="194"/>
      <c r="AZ214" s="194"/>
    </row>
    <row r="215" spans="1:52" ht="72" x14ac:dyDescent="0.2">
      <c r="A215" s="70">
        <v>211</v>
      </c>
      <c r="B215" s="223" t="s">
        <v>419</v>
      </c>
      <c r="C215" s="224"/>
      <c r="D215" s="225" t="s">
        <v>179</v>
      </c>
      <c r="E215" s="226">
        <v>0.2</v>
      </c>
      <c r="F215" s="226"/>
      <c r="G215" s="225" t="s">
        <v>180</v>
      </c>
      <c r="H215" s="227" t="s">
        <v>181</v>
      </c>
      <c r="I215" s="230" t="s">
        <v>420</v>
      </c>
      <c r="J215" s="225" t="s">
        <v>126</v>
      </c>
      <c r="AU215" s="194"/>
      <c r="AV215" s="194"/>
      <c r="AW215" s="194"/>
      <c r="AX215" s="194"/>
      <c r="AY215" s="194"/>
      <c r="AZ215" s="194"/>
    </row>
    <row r="216" spans="1:52" ht="72" x14ac:dyDescent="0.2">
      <c r="A216" s="70">
        <v>212</v>
      </c>
      <c r="B216" s="223" t="s">
        <v>421</v>
      </c>
      <c r="C216" s="224"/>
      <c r="D216" s="225" t="s">
        <v>179</v>
      </c>
      <c r="E216" s="226">
        <v>0.2</v>
      </c>
      <c r="F216" s="226"/>
      <c r="G216" s="225" t="s">
        <v>180</v>
      </c>
      <c r="H216" s="227" t="s">
        <v>181</v>
      </c>
      <c r="I216" s="230" t="s">
        <v>420</v>
      </c>
      <c r="J216" s="225" t="s">
        <v>126</v>
      </c>
      <c r="AU216" s="194"/>
      <c r="AV216" s="194"/>
      <c r="AW216" s="194"/>
      <c r="AX216" s="194"/>
      <c r="AY216" s="194"/>
      <c r="AZ216" s="194"/>
    </row>
    <row r="217" spans="1:52" ht="72" x14ac:dyDescent="0.2">
      <c r="A217" s="70">
        <v>213</v>
      </c>
      <c r="B217" s="223" t="s">
        <v>422</v>
      </c>
      <c r="C217" s="224"/>
      <c r="D217" s="225" t="s">
        <v>179</v>
      </c>
      <c r="E217" s="226">
        <v>0.2</v>
      </c>
      <c r="F217" s="226"/>
      <c r="G217" s="225" t="s">
        <v>180</v>
      </c>
      <c r="H217" s="227" t="s">
        <v>181</v>
      </c>
      <c r="I217" s="230" t="s">
        <v>420</v>
      </c>
      <c r="J217" s="225" t="s">
        <v>126</v>
      </c>
      <c r="AU217" s="194"/>
      <c r="AV217" s="194"/>
      <c r="AW217" s="194"/>
      <c r="AX217" s="194"/>
      <c r="AY217" s="194"/>
      <c r="AZ217" s="194"/>
    </row>
    <row r="218" spans="1:52" ht="72" x14ac:dyDescent="0.2">
      <c r="A218" s="70">
        <v>214</v>
      </c>
      <c r="B218" s="223" t="s">
        <v>423</v>
      </c>
      <c r="C218" s="224"/>
      <c r="D218" s="225" t="s">
        <v>179</v>
      </c>
      <c r="E218" s="226">
        <v>0.2</v>
      </c>
      <c r="F218" s="226"/>
      <c r="G218" s="225" t="s">
        <v>180</v>
      </c>
      <c r="H218" s="227" t="s">
        <v>181</v>
      </c>
      <c r="I218" s="230" t="s">
        <v>420</v>
      </c>
      <c r="J218" s="225" t="s">
        <v>126</v>
      </c>
      <c r="AU218" s="194"/>
      <c r="AV218" s="194"/>
      <c r="AW218" s="194"/>
      <c r="AX218" s="194"/>
      <c r="AY218" s="194"/>
      <c r="AZ218" s="194"/>
    </row>
    <row r="219" spans="1:52" ht="72" x14ac:dyDescent="0.2">
      <c r="A219" s="70">
        <v>215</v>
      </c>
      <c r="B219" s="223" t="s">
        <v>424</v>
      </c>
      <c r="C219" s="224"/>
      <c r="D219" s="225" t="s">
        <v>179</v>
      </c>
      <c r="E219" s="226">
        <v>0.2</v>
      </c>
      <c r="F219" s="226"/>
      <c r="G219" s="225" t="s">
        <v>180</v>
      </c>
      <c r="H219" s="227" t="s">
        <v>181</v>
      </c>
      <c r="I219" s="230" t="s">
        <v>420</v>
      </c>
      <c r="J219" s="225" t="s">
        <v>126</v>
      </c>
      <c r="AU219" s="194"/>
      <c r="AV219" s="194"/>
      <c r="AW219" s="194"/>
      <c r="AX219" s="194"/>
      <c r="AY219" s="194"/>
      <c r="AZ219" s="194"/>
    </row>
    <row r="220" spans="1:52" ht="72" x14ac:dyDescent="0.2">
      <c r="A220" s="70">
        <v>216</v>
      </c>
      <c r="B220" s="223" t="s">
        <v>425</v>
      </c>
      <c r="C220" s="224"/>
      <c r="D220" s="225" t="s">
        <v>179</v>
      </c>
      <c r="E220" s="226">
        <v>0.2</v>
      </c>
      <c r="F220" s="226"/>
      <c r="G220" s="225" t="s">
        <v>180</v>
      </c>
      <c r="H220" s="227" t="s">
        <v>181</v>
      </c>
      <c r="I220" s="230" t="s">
        <v>420</v>
      </c>
      <c r="J220" s="225" t="s">
        <v>126</v>
      </c>
      <c r="AU220" s="194"/>
      <c r="AV220" s="194"/>
      <c r="AW220" s="194"/>
      <c r="AX220" s="194"/>
      <c r="AY220" s="194"/>
      <c r="AZ220" s="194"/>
    </row>
    <row r="221" spans="1:52" ht="72" x14ac:dyDescent="0.2">
      <c r="A221" s="70">
        <v>217</v>
      </c>
      <c r="B221" s="223" t="s">
        <v>426</v>
      </c>
      <c r="C221" s="224"/>
      <c r="D221" s="225" t="s">
        <v>179</v>
      </c>
      <c r="E221" s="226">
        <v>0.2</v>
      </c>
      <c r="F221" s="226"/>
      <c r="G221" s="225" t="s">
        <v>180</v>
      </c>
      <c r="H221" s="227" t="s">
        <v>181</v>
      </c>
      <c r="I221" s="230" t="s">
        <v>420</v>
      </c>
      <c r="J221" s="225" t="s">
        <v>126</v>
      </c>
      <c r="AU221" s="194"/>
      <c r="AV221" s="194"/>
      <c r="AW221" s="194"/>
      <c r="AX221" s="194"/>
      <c r="AY221" s="194"/>
      <c r="AZ221" s="194"/>
    </row>
    <row r="222" spans="1:52" ht="72" x14ac:dyDescent="0.2">
      <c r="A222" s="70">
        <v>218</v>
      </c>
      <c r="B222" s="223" t="s">
        <v>427</v>
      </c>
      <c r="C222" s="224"/>
      <c r="D222" s="225" t="s">
        <v>179</v>
      </c>
      <c r="E222" s="226">
        <v>0.2</v>
      </c>
      <c r="F222" s="226"/>
      <c r="G222" s="225" t="s">
        <v>180</v>
      </c>
      <c r="H222" s="227" t="s">
        <v>181</v>
      </c>
      <c r="I222" s="230" t="s">
        <v>420</v>
      </c>
      <c r="J222" s="225" t="s">
        <v>126</v>
      </c>
      <c r="AU222" s="194"/>
      <c r="AV222" s="194"/>
      <c r="AW222" s="194"/>
      <c r="AX222" s="194"/>
      <c r="AY222" s="194"/>
      <c r="AZ222" s="194"/>
    </row>
    <row r="223" spans="1:52" ht="72" x14ac:dyDescent="0.2">
      <c r="A223" s="70">
        <v>219</v>
      </c>
      <c r="B223" s="223" t="s">
        <v>428</v>
      </c>
      <c r="C223" s="224"/>
      <c r="D223" s="225" t="s">
        <v>179</v>
      </c>
      <c r="E223" s="226">
        <v>0.2</v>
      </c>
      <c r="F223" s="226"/>
      <c r="G223" s="225" t="s">
        <v>180</v>
      </c>
      <c r="H223" s="227" t="s">
        <v>181</v>
      </c>
      <c r="I223" s="230" t="s">
        <v>429</v>
      </c>
      <c r="J223" s="225" t="s">
        <v>126</v>
      </c>
      <c r="AU223" s="194"/>
      <c r="AV223" s="194"/>
      <c r="AW223" s="194"/>
      <c r="AX223" s="194"/>
      <c r="AY223" s="194"/>
      <c r="AZ223" s="194"/>
    </row>
    <row r="224" spans="1:52" ht="72" x14ac:dyDescent="0.2">
      <c r="A224" s="70">
        <v>220</v>
      </c>
      <c r="B224" s="223" t="s">
        <v>430</v>
      </c>
      <c r="C224" s="224"/>
      <c r="D224" s="225" t="s">
        <v>179</v>
      </c>
      <c r="E224" s="226">
        <v>0.2</v>
      </c>
      <c r="F224" s="226"/>
      <c r="G224" s="225" t="s">
        <v>180</v>
      </c>
      <c r="H224" s="227" t="s">
        <v>181</v>
      </c>
      <c r="I224" s="230" t="s">
        <v>429</v>
      </c>
      <c r="J224" s="225" t="s">
        <v>126</v>
      </c>
      <c r="AU224" s="194"/>
      <c r="AV224" s="194"/>
      <c r="AW224" s="194"/>
      <c r="AX224" s="194"/>
      <c r="AY224" s="194"/>
      <c r="AZ224" s="194"/>
    </row>
    <row r="225" spans="1:52" ht="72" x14ac:dyDescent="0.2">
      <c r="A225" s="70">
        <v>221</v>
      </c>
      <c r="B225" s="223" t="s">
        <v>431</v>
      </c>
      <c r="C225" s="224"/>
      <c r="D225" s="225" t="s">
        <v>179</v>
      </c>
      <c r="E225" s="226">
        <v>0.2</v>
      </c>
      <c r="F225" s="226"/>
      <c r="G225" s="225" t="s">
        <v>180</v>
      </c>
      <c r="H225" s="227" t="s">
        <v>181</v>
      </c>
      <c r="I225" s="230" t="s">
        <v>429</v>
      </c>
      <c r="J225" s="225" t="s">
        <v>126</v>
      </c>
      <c r="AU225" s="194"/>
      <c r="AV225" s="194"/>
      <c r="AW225" s="194"/>
      <c r="AX225" s="194"/>
      <c r="AY225" s="194"/>
      <c r="AZ225" s="194"/>
    </row>
    <row r="226" spans="1:52" ht="72" x14ac:dyDescent="0.2">
      <c r="A226" s="70">
        <v>222</v>
      </c>
      <c r="B226" s="223" t="s">
        <v>432</v>
      </c>
      <c r="C226" s="224"/>
      <c r="D226" s="225" t="s">
        <v>179</v>
      </c>
      <c r="E226" s="226">
        <v>0.2</v>
      </c>
      <c r="F226" s="226"/>
      <c r="G226" s="225" t="s">
        <v>180</v>
      </c>
      <c r="H226" s="227" t="s">
        <v>181</v>
      </c>
      <c r="I226" s="230" t="s">
        <v>429</v>
      </c>
      <c r="J226" s="225" t="s">
        <v>126</v>
      </c>
      <c r="AU226" s="194"/>
      <c r="AV226" s="194"/>
      <c r="AW226" s="194"/>
      <c r="AX226" s="194"/>
      <c r="AY226" s="194"/>
      <c r="AZ226" s="194"/>
    </row>
    <row r="227" spans="1:52" ht="72" x14ac:dyDescent="0.2">
      <c r="A227" s="70">
        <v>223</v>
      </c>
      <c r="B227" s="223" t="s">
        <v>433</v>
      </c>
      <c r="C227" s="224"/>
      <c r="D227" s="225" t="s">
        <v>179</v>
      </c>
      <c r="E227" s="226">
        <v>0.2</v>
      </c>
      <c r="F227" s="226"/>
      <c r="G227" s="225" t="s">
        <v>180</v>
      </c>
      <c r="H227" s="227" t="s">
        <v>181</v>
      </c>
      <c r="I227" s="230" t="s">
        <v>420</v>
      </c>
      <c r="J227" s="225" t="s">
        <v>126</v>
      </c>
      <c r="AU227" s="194"/>
      <c r="AV227" s="194"/>
      <c r="AW227" s="194"/>
      <c r="AX227" s="194"/>
      <c r="AY227" s="194"/>
      <c r="AZ227" s="194"/>
    </row>
    <row r="228" spans="1:52" ht="96" customHeight="1" x14ac:dyDescent="0.2">
      <c r="A228" s="70">
        <v>224</v>
      </c>
      <c r="B228" s="223" t="s">
        <v>434</v>
      </c>
      <c r="C228" s="224"/>
      <c r="D228" s="225" t="s">
        <v>121</v>
      </c>
      <c r="E228" s="226">
        <v>1</v>
      </c>
      <c r="F228" s="226" t="s">
        <v>435</v>
      </c>
      <c r="G228" s="228" t="s">
        <v>436</v>
      </c>
      <c r="H228" s="227" t="s">
        <v>437</v>
      </c>
      <c r="I228" s="225" t="s">
        <v>438</v>
      </c>
      <c r="J228" s="225" t="s">
        <v>126</v>
      </c>
      <c r="AU228" s="194"/>
      <c r="AV228" s="194"/>
      <c r="AW228" s="194"/>
      <c r="AX228" s="194"/>
      <c r="AY228" s="194"/>
      <c r="AZ228" s="194"/>
    </row>
    <row r="229" spans="1:52" s="233" customFormat="1" ht="59.25" customHeight="1" x14ac:dyDescent="0.2">
      <c r="A229" s="70">
        <v>225</v>
      </c>
      <c r="B229" s="223" t="s">
        <v>439</v>
      </c>
      <c r="C229" s="224"/>
      <c r="D229" s="225" t="s">
        <v>133</v>
      </c>
      <c r="E229" s="226">
        <f>VLOOKUP(D229,'[2]000'!$B$19:$C$34,2,0)</f>
        <v>0.6</v>
      </c>
      <c r="F229" s="226"/>
      <c r="G229" s="228" t="s">
        <v>440</v>
      </c>
      <c r="H229" s="227" t="s">
        <v>441</v>
      </c>
      <c r="I229" s="225" t="s">
        <v>147</v>
      </c>
      <c r="J229" s="225" t="s">
        <v>126</v>
      </c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</row>
    <row r="230" spans="1:52" s="233" customFormat="1" ht="68.25" customHeight="1" x14ac:dyDescent="0.2">
      <c r="A230" s="70">
        <v>226</v>
      </c>
      <c r="B230" s="223" t="s">
        <v>442</v>
      </c>
      <c r="C230" s="224"/>
      <c r="D230" s="225" t="s">
        <v>133</v>
      </c>
      <c r="E230" s="226">
        <f>VLOOKUP(D230,'[2]000'!$B$19:$C$34,2,0)</f>
        <v>0.6</v>
      </c>
      <c r="F230" s="226"/>
      <c r="G230" s="228" t="s">
        <v>443</v>
      </c>
      <c r="H230" s="227" t="s">
        <v>441</v>
      </c>
      <c r="I230" s="225" t="s">
        <v>444</v>
      </c>
      <c r="J230" s="225" t="s">
        <v>126</v>
      </c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</row>
    <row r="231" spans="1:52" s="233" customFormat="1" ht="60.75" customHeight="1" x14ac:dyDescent="0.2">
      <c r="A231" s="70">
        <v>227</v>
      </c>
      <c r="B231" s="223" t="s">
        <v>445</v>
      </c>
      <c r="C231" s="224"/>
      <c r="D231" s="225" t="s">
        <v>133</v>
      </c>
      <c r="E231" s="226">
        <f>VLOOKUP(D231,'[2]000'!$B$19:$C$34,2,0)</f>
        <v>0.6</v>
      </c>
      <c r="F231" s="226"/>
      <c r="G231" s="228" t="s">
        <v>446</v>
      </c>
      <c r="H231" s="227" t="s">
        <v>437</v>
      </c>
      <c r="I231" s="225" t="s">
        <v>447</v>
      </c>
      <c r="J231" s="225" t="s">
        <v>126</v>
      </c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</row>
    <row r="232" spans="1:52" ht="73.5" customHeight="1" x14ac:dyDescent="0.2">
      <c r="A232" s="70">
        <v>228</v>
      </c>
      <c r="B232" s="223" t="s">
        <v>448</v>
      </c>
      <c r="C232" s="224"/>
      <c r="D232" s="225" t="s">
        <v>121</v>
      </c>
      <c r="E232" s="226">
        <v>1</v>
      </c>
      <c r="F232" s="226" t="s">
        <v>449</v>
      </c>
      <c r="G232" s="228" t="s">
        <v>450</v>
      </c>
      <c r="H232" s="229" t="s">
        <v>146</v>
      </c>
      <c r="I232" s="225" t="s">
        <v>451</v>
      </c>
      <c r="J232" s="225" t="s">
        <v>452</v>
      </c>
      <c r="AU232" s="194"/>
      <c r="AV232" s="194"/>
      <c r="AW232" s="194"/>
      <c r="AX232" s="194"/>
      <c r="AY232" s="194"/>
      <c r="AZ232" s="194"/>
    </row>
    <row r="233" spans="1:52" ht="69.75" customHeight="1" x14ac:dyDescent="0.2">
      <c r="A233" s="70">
        <v>229</v>
      </c>
      <c r="B233" s="223" t="s">
        <v>453</v>
      </c>
      <c r="C233" s="224"/>
      <c r="D233" s="225" t="s">
        <v>133</v>
      </c>
      <c r="E233" s="226">
        <f>VLOOKUP(D233,'[1]000'!$B$19:$C$34,2,0)</f>
        <v>0.6</v>
      </c>
      <c r="F233" s="226"/>
      <c r="G233" s="228" t="s">
        <v>454</v>
      </c>
      <c r="H233" s="229" t="s">
        <v>168</v>
      </c>
      <c r="I233" s="225" t="s">
        <v>455</v>
      </c>
      <c r="J233" s="225" t="s">
        <v>456</v>
      </c>
      <c r="AU233" s="194"/>
      <c r="AV233" s="194"/>
      <c r="AW233" s="194"/>
      <c r="AX233" s="194"/>
      <c r="AY233" s="194"/>
      <c r="AZ233" s="194"/>
    </row>
    <row r="234" spans="1:52" ht="77.25" customHeight="1" x14ac:dyDescent="0.2">
      <c r="A234" s="70">
        <v>230</v>
      </c>
      <c r="B234" s="223" t="s">
        <v>457</v>
      </c>
      <c r="C234" s="224"/>
      <c r="D234" s="225" t="s">
        <v>121</v>
      </c>
      <c r="E234" s="226">
        <v>1</v>
      </c>
      <c r="F234" s="226" t="s">
        <v>449</v>
      </c>
      <c r="G234" s="228" t="s">
        <v>458</v>
      </c>
      <c r="H234" s="229" t="s">
        <v>168</v>
      </c>
      <c r="I234" s="225" t="s">
        <v>459</v>
      </c>
      <c r="J234" s="225" t="s">
        <v>456</v>
      </c>
      <c r="AU234" s="194"/>
      <c r="AV234" s="194"/>
      <c r="AW234" s="194"/>
      <c r="AX234" s="194"/>
      <c r="AY234" s="194"/>
      <c r="AZ234" s="194"/>
    </row>
    <row r="235" spans="1:52" ht="48" x14ac:dyDescent="0.2">
      <c r="A235" s="70">
        <v>231</v>
      </c>
      <c r="B235" s="223" t="s">
        <v>460</v>
      </c>
      <c r="C235" s="224"/>
      <c r="D235" s="225" t="s">
        <v>133</v>
      </c>
      <c r="E235" s="226">
        <f>VLOOKUP(D235,'[1]000'!$B$19:$C$34,2,0)</f>
        <v>0.6</v>
      </c>
      <c r="F235" s="226"/>
      <c r="G235" s="228" t="s">
        <v>461</v>
      </c>
      <c r="H235" s="229" t="s">
        <v>135</v>
      </c>
      <c r="I235" s="225" t="s">
        <v>462</v>
      </c>
      <c r="J235" s="225" t="s">
        <v>456</v>
      </c>
      <c r="AU235" s="194"/>
      <c r="AV235" s="194"/>
      <c r="AW235" s="194"/>
      <c r="AX235" s="194"/>
      <c r="AY235" s="194"/>
      <c r="AZ235" s="194"/>
    </row>
    <row r="236" spans="1:52" ht="48" x14ac:dyDescent="0.2">
      <c r="A236" s="70">
        <v>232</v>
      </c>
      <c r="B236" s="223" t="s">
        <v>463</v>
      </c>
      <c r="C236" s="224"/>
      <c r="D236" s="225" t="s">
        <v>121</v>
      </c>
      <c r="E236" s="226">
        <v>1</v>
      </c>
      <c r="F236" s="226" t="s">
        <v>464</v>
      </c>
      <c r="G236" s="228" t="s">
        <v>465</v>
      </c>
      <c r="H236" s="229" t="s">
        <v>168</v>
      </c>
      <c r="I236" s="225" t="s">
        <v>459</v>
      </c>
      <c r="J236" s="225" t="s">
        <v>456</v>
      </c>
      <c r="AU236" s="194"/>
      <c r="AV236" s="194"/>
      <c r="AW236" s="194"/>
      <c r="AX236" s="194"/>
      <c r="AY236" s="194"/>
      <c r="AZ236" s="194"/>
    </row>
    <row r="237" spans="1:52" ht="48" x14ac:dyDescent="0.2">
      <c r="A237" s="70">
        <v>233</v>
      </c>
      <c r="B237" s="223" t="s">
        <v>466</v>
      </c>
      <c r="C237" s="224"/>
      <c r="D237" s="225" t="s">
        <v>121</v>
      </c>
      <c r="E237" s="226">
        <v>1</v>
      </c>
      <c r="F237" s="226" t="s">
        <v>467</v>
      </c>
      <c r="G237" s="228" t="s">
        <v>468</v>
      </c>
      <c r="H237" s="229" t="s">
        <v>129</v>
      </c>
      <c r="I237" s="225" t="s">
        <v>459</v>
      </c>
      <c r="J237" s="225" t="s">
        <v>456</v>
      </c>
      <c r="AU237" s="194"/>
      <c r="AV237" s="194"/>
      <c r="AW237" s="194"/>
      <c r="AX237" s="194"/>
      <c r="AY237" s="194"/>
      <c r="AZ237" s="194"/>
    </row>
    <row r="238" spans="1:52" ht="48" x14ac:dyDescent="0.2">
      <c r="A238" s="70">
        <v>234</v>
      </c>
      <c r="B238" s="223" t="s">
        <v>469</v>
      </c>
      <c r="C238" s="224"/>
      <c r="D238" s="225" t="s">
        <v>138</v>
      </c>
      <c r="E238" s="226">
        <f>VLOOKUP(D238,'[1]000'!$B$19:$C$34,2,0)</f>
        <v>0.8</v>
      </c>
      <c r="F238" s="226"/>
      <c r="G238" s="228" t="s">
        <v>470</v>
      </c>
      <c r="H238" s="229" t="s">
        <v>135</v>
      </c>
      <c r="I238" s="225" t="s">
        <v>471</v>
      </c>
      <c r="J238" s="225" t="s">
        <v>456</v>
      </c>
      <c r="AU238" s="194"/>
      <c r="AV238" s="194"/>
      <c r="AW238" s="194"/>
      <c r="AX238" s="194"/>
      <c r="AY238" s="194"/>
      <c r="AZ238" s="194"/>
    </row>
    <row r="239" spans="1:52" ht="48" x14ac:dyDescent="0.2">
      <c r="A239" s="70">
        <v>235</v>
      </c>
      <c r="B239" s="223" t="s">
        <v>472</v>
      </c>
      <c r="C239" s="224"/>
      <c r="D239" s="225" t="s">
        <v>133</v>
      </c>
      <c r="E239" s="226">
        <f>VLOOKUP(D239,'[1]000'!$B$19:$C$34,2,0)</f>
        <v>0.6</v>
      </c>
      <c r="F239" s="226"/>
      <c r="G239" s="228" t="s">
        <v>473</v>
      </c>
      <c r="H239" s="229" t="s">
        <v>124</v>
      </c>
      <c r="I239" s="225" t="s">
        <v>474</v>
      </c>
      <c r="J239" s="225" t="s">
        <v>456</v>
      </c>
      <c r="AU239" s="194"/>
      <c r="AV239" s="194"/>
      <c r="AW239" s="194"/>
      <c r="AX239" s="194"/>
      <c r="AY239" s="194"/>
      <c r="AZ239" s="194"/>
    </row>
    <row r="240" spans="1:52" ht="96" x14ac:dyDescent="0.2">
      <c r="A240" s="70">
        <v>236</v>
      </c>
      <c r="B240" s="223" t="s">
        <v>475</v>
      </c>
      <c r="C240" s="224"/>
      <c r="D240" s="225" t="s">
        <v>138</v>
      </c>
      <c r="E240" s="226">
        <f>VLOOKUP(D240,'[1]000'!$B$19:$C$34,2,0)</f>
        <v>0.8</v>
      </c>
      <c r="F240" s="226"/>
      <c r="G240" s="228" t="s">
        <v>476</v>
      </c>
      <c r="H240" s="229" t="s">
        <v>477</v>
      </c>
      <c r="I240" s="225" t="s">
        <v>478</v>
      </c>
      <c r="J240" s="225" t="s">
        <v>456</v>
      </c>
      <c r="AU240" s="194"/>
      <c r="AV240" s="194"/>
      <c r="AW240" s="194"/>
      <c r="AX240" s="194"/>
      <c r="AY240" s="194"/>
      <c r="AZ240" s="194"/>
    </row>
    <row r="241" spans="1:52" x14ac:dyDescent="0.2">
      <c r="A241" s="70">
        <v>237</v>
      </c>
      <c r="B241" s="223" t="s">
        <v>479</v>
      </c>
      <c r="C241" s="224"/>
      <c r="D241" s="225" t="s">
        <v>480</v>
      </c>
      <c r="E241" s="226">
        <f>VLOOKUP(D241,'[1]000'!$B$19:$C$34,2,0)</f>
        <v>1</v>
      </c>
      <c r="F241" s="226"/>
      <c r="G241" s="228" t="s">
        <v>481</v>
      </c>
      <c r="H241" s="229" t="s">
        <v>482</v>
      </c>
      <c r="I241" s="225" t="s">
        <v>483</v>
      </c>
      <c r="J241" s="225" t="s">
        <v>456</v>
      </c>
      <c r="AU241" s="194"/>
      <c r="AV241" s="194"/>
      <c r="AW241" s="194"/>
      <c r="AX241" s="194"/>
      <c r="AY241" s="194"/>
      <c r="AZ241" s="194"/>
    </row>
    <row r="242" spans="1:52" ht="72" x14ac:dyDescent="0.2">
      <c r="A242" s="70">
        <v>238</v>
      </c>
      <c r="B242" s="223" t="s">
        <v>484</v>
      </c>
      <c r="C242" s="224"/>
      <c r="D242" s="225" t="s">
        <v>156</v>
      </c>
      <c r="E242" s="226">
        <f>VLOOKUP(D242,'[1]000'!$B$19:$C$34,2,0)</f>
        <v>0.4</v>
      </c>
      <c r="F242" s="226"/>
      <c r="G242" s="225" t="s">
        <v>485</v>
      </c>
      <c r="H242" s="227" t="s">
        <v>486</v>
      </c>
      <c r="I242" s="225" t="s">
        <v>487</v>
      </c>
      <c r="J242" s="225" t="s">
        <v>456</v>
      </c>
      <c r="AU242" s="194"/>
      <c r="AV242" s="194"/>
      <c r="AW242" s="194"/>
      <c r="AX242" s="194"/>
      <c r="AY242" s="194"/>
      <c r="AZ242" s="194"/>
    </row>
    <row r="243" spans="1:52" ht="72" x14ac:dyDescent="0.2">
      <c r="A243" s="70">
        <v>239</v>
      </c>
      <c r="B243" s="223" t="s">
        <v>488</v>
      </c>
      <c r="C243" s="224"/>
      <c r="D243" s="225" t="s">
        <v>156</v>
      </c>
      <c r="E243" s="226">
        <f>VLOOKUP(D243,'[1]000'!$B$19:$C$34,2,0)</f>
        <v>0.4</v>
      </c>
      <c r="F243" s="226"/>
      <c r="G243" s="225" t="s">
        <v>485</v>
      </c>
      <c r="H243" s="227" t="s">
        <v>486</v>
      </c>
      <c r="I243" s="225" t="s">
        <v>489</v>
      </c>
      <c r="J243" s="225" t="s">
        <v>490</v>
      </c>
      <c r="AU243" s="194"/>
      <c r="AV243" s="194"/>
      <c r="AW243" s="194"/>
      <c r="AX243" s="194"/>
      <c r="AY243" s="194"/>
      <c r="AZ243" s="194"/>
    </row>
    <row r="244" spans="1:52" ht="72" x14ac:dyDescent="0.2">
      <c r="A244" s="70">
        <v>240</v>
      </c>
      <c r="B244" s="223" t="s">
        <v>491</v>
      </c>
      <c r="C244" s="224"/>
      <c r="D244" s="225" t="s">
        <v>156</v>
      </c>
      <c r="E244" s="226">
        <f>VLOOKUP(D244,'[1]000'!$B$19:$C$34,2,0)</f>
        <v>0.4</v>
      </c>
      <c r="F244" s="226"/>
      <c r="G244" s="225" t="s">
        <v>485</v>
      </c>
      <c r="H244" s="227" t="s">
        <v>486</v>
      </c>
      <c r="I244" s="225" t="s">
        <v>492</v>
      </c>
      <c r="J244" s="225" t="s">
        <v>490</v>
      </c>
      <c r="AU244" s="194"/>
      <c r="AV244" s="194"/>
      <c r="AW244" s="194"/>
      <c r="AX244" s="194"/>
      <c r="AY244" s="194"/>
      <c r="AZ244" s="194"/>
    </row>
    <row r="245" spans="1:52" ht="72" x14ac:dyDescent="0.2">
      <c r="A245" s="70">
        <v>241</v>
      </c>
      <c r="B245" s="223" t="s">
        <v>493</v>
      </c>
      <c r="C245" s="224"/>
      <c r="D245" s="225" t="s">
        <v>156</v>
      </c>
      <c r="E245" s="226">
        <f>VLOOKUP(D245,'[1]000'!$B$19:$C$34,2,0)</f>
        <v>0.4</v>
      </c>
      <c r="F245" s="226"/>
      <c r="G245" s="225" t="s">
        <v>485</v>
      </c>
      <c r="H245" s="227" t="s">
        <v>486</v>
      </c>
      <c r="I245" s="225" t="s">
        <v>494</v>
      </c>
      <c r="J245" s="225" t="s">
        <v>490</v>
      </c>
      <c r="AU245" s="194"/>
      <c r="AV245" s="194"/>
      <c r="AW245" s="194"/>
      <c r="AX245" s="194"/>
      <c r="AY245" s="194"/>
      <c r="AZ245" s="194"/>
    </row>
    <row r="246" spans="1:52" ht="72" x14ac:dyDescent="0.2">
      <c r="A246" s="70">
        <v>242</v>
      </c>
      <c r="B246" s="223" t="s">
        <v>495</v>
      </c>
      <c r="C246" s="224"/>
      <c r="D246" s="225" t="s">
        <v>156</v>
      </c>
      <c r="E246" s="226">
        <f>VLOOKUP(D246,'[1]000'!$B$19:$C$34,2,0)</f>
        <v>0.4</v>
      </c>
      <c r="F246" s="226"/>
      <c r="G246" s="225" t="s">
        <v>485</v>
      </c>
      <c r="H246" s="227" t="s">
        <v>486</v>
      </c>
      <c r="I246" s="225" t="s">
        <v>496</v>
      </c>
      <c r="J246" s="225" t="s">
        <v>490</v>
      </c>
      <c r="AU246" s="194"/>
      <c r="AV246" s="194"/>
      <c r="AW246" s="194"/>
      <c r="AX246" s="194"/>
      <c r="AY246" s="194"/>
      <c r="AZ246" s="194"/>
    </row>
    <row r="247" spans="1:52" ht="96" x14ac:dyDescent="0.2">
      <c r="A247" s="70">
        <v>243</v>
      </c>
      <c r="B247" s="223" t="s">
        <v>497</v>
      </c>
      <c r="C247" s="224"/>
      <c r="D247" s="225" t="s">
        <v>156</v>
      </c>
      <c r="E247" s="226">
        <f>VLOOKUP(D247,'[1]000'!$B$19:$C$34,2,0)</f>
        <v>0.4</v>
      </c>
      <c r="F247" s="226"/>
      <c r="G247" s="225" t="s">
        <v>485</v>
      </c>
      <c r="H247" s="227" t="s">
        <v>486</v>
      </c>
      <c r="I247" s="225" t="s">
        <v>498</v>
      </c>
      <c r="J247" s="225" t="s">
        <v>456</v>
      </c>
      <c r="AU247" s="194"/>
      <c r="AV247" s="194"/>
      <c r="AW247" s="194"/>
      <c r="AX247" s="194"/>
      <c r="AY247" s="194"/>
      <c r="AZ247" s="194"/>
    </row>
    <row r="248" spans="1:52" ht="72" x14ac:dyDescent="0.2">
      <c r="A248" s="70">
        <v>244</v>
      </c>
      <c r="B248" s="223" t="s">
        <v>499</v>
      </c>
      <c r="C248" s="224"/>
      <c r="D248" s="225" t="s">
        <v>156</v>
      </c>
      <c r="E248" s="226">
        <f>VLOOKUP(D248,'[1]000'!$B$19:$C$34,2,0)</f>
        <v>0.4</v>
      </c>
      <c r="F248" s="226"/>
      <c r="G248" s="225" t="s">
        <v>485</v>
      </c>
      <c r="H248" s="227" t="s">
        <v>486</v>
      </c>
      <c r="I248" s="225" t="s">
        <v>500</v>
      </c>
      <c r="J248" s="225" t="s">
        <v>456</v>
      </c>
      <c r="AU248" s="194"/>
      <c r="AV248" s="194"/>
      <c r="AW248" s="194"/>
      <c r="AX248" s="194"/>
      <c r="AY248" s="194"/>
      <c r="AZ248" s="194"/>
    </row>
    <row r="249" spans="1:52" ht="72" x14ac:dyDescent="0.2">
      <c r="A249" s="70">
        <v>245</v>
      </c>
      <c r="B249" s="223" t="s">
        <v>501</v>
      </c>
      <c r="C249" s="224"/>
      <c r="D249" s="225" t="s">
        <v>156</v>
      </c>
      <c r="E249" s="226">
        <f>VLOOKUP(D249,'[1]000'!$B$19:$C$34,2,0)</f>
        <v>0.4</v>
      </c>
      <c r="F249" s="226"/>
      <c r="G249" s="225" t="s">
        <v>485</v>
      </c>
      <c r="H249" s="227" t="s">
        <v>486</v>
      </c>
      <c r="I249" s="225" t="s">
        <v>502</v>
      </c>
      <c r="J249" s="225" t="s">
        <v>456</v>
      </c>
      <c r="AU249" s="194"/>
      <c r="AV249" s="194"/>
      <c r="AW249" s="194"/>
      <c r="AX249" s="194"/>
      <c r="AY249" s="194"/>
      <c r="AZ249" s="194"/>
    </row>
    <row r="250" spans="1:52" ht="72" x14ac:dyDescent="0.2">
      <c r="A250" s="70">
        <v>246</v>
      </c>
      <c r="B250" s="223" t="s">
        <v>503</v>
      </c>
      <c r="C250" s="224"/>
      <c r="D250" s="225" t="s">
        <v>179</v>
      </c>
      <c r="E250" s="226">
        <f>VLOOKUP(D250,'[1]000'!$B$19:$C$34,2,0)</f>
        <v>0.2</v>
      </c>
      <c r="F250" s="226"/>
      <c r="G250" s="225" t="s">
        <v>485</v>
      </c>
      <c r="H250" s="227" t="s">
        <v>486</v>
      </c>
      <c r="I250" s="225" t="s">
        <v>504</v>
      </c>
      <c r="J250" s="225" t="s">
        <v>456</v>
      </c>
      <c r="AU250" s="194"/>
      <c r="AV250" s="194"/>
      <c r="AW250" s="194"/>
      <c r="AX250" s="194"/>
      <c r="AY250" s="194"/>
      <c r="AZ250" s="194"/>
    </row>
    <row r="251" spans="1:52" ht="72" x14ac:dyDescent="0.2">
      <c r="A251" s="70">
        <v>247</v>
      </c>
      <c r="B251" s="223" t="s">
        <v>505</v>
      </c>
      <c r="C251" s="224"/>
      <c r="D251" s="225" t="s">
        <v>179</v>
      </c>
      <c r="E251" s="226">
        <f>VLOOKUP(D251,'[1]000'!$B$19:$C$34,2,0)</f>
        <v>0.2</v>
      </c>
      <c r="F251" s="226"/>
      <c r="G251" s="225" t="s">
        <v>485</v>
      </c>
      <c r="H251" s="227" t="s">
        <v>486</v>
      </c>
      <c r="I251" s="225" t="s">
        <v>504</v>
      </c>
      <c r="J251" s="225" t="s">
        <v>456</v>
      </c>
      <c r="AU251" s="194"/>
      <c r="AV251" s="194"/>
      <c r="AW251" s="194"/>
      <c r="AX251" s="194"/>
      <c r="AY251" s="194"/>
      <c r="AZ251" s="194"/>
    </row>
    <row r="252" spans="1:52" ht="72" x14ac:dyDescent="0.2">
      <c r="A252" s="70">
        <v>248</v>
      </c>
      <c r="B252" s="223" t="s">
        <v>506</v>
      </c>
      <c r="C252" s="224"/>
      <c r="D252" s="225" t="s">
        <v>179</v>
      </c>
      <c r="E252" s="226">
        <f>VLOOKUP(D252,'[1]000'!$B$19:$C$34,2,0)</f>
        <v>0.2</v>
      </c>
      <c r="F252" s="226"/>
      <c r="G252" s="225" t="s">
        <v>485</v>
      </c>
      <c r="H252" s="227" t="s">
        <v>486</v>
      </c>
      <c r="I252" s="225" t="s">
        <v>507</v>
      </c>
      <c r="J252" s="225" t="s">
        <v>456</v>
      </c>
      <c r="AU252" s="194"/>
      <c r="AV252" s="194"/>
      <c r="AW252" s="194"/>
      <c r="AX252" s="194"/>
      <c r="AY252" s="194"/>
      <c r="AZ252" s="194"/>
    </row>
    <row r="253" spans="1:52" ht="48" customHeight="1" x14ac:dyDescent="0.2">
      <c r="A253" s="70">
        <v>249</v>
      </c>
      <c r="B253" s="223" t="s">
        <v>508</v>
      </c>
      <c r="C253" s="224"/>
      <c r="D253" s="225" t="s">
        <v>179</v>
      </c>
      <c r="E253" s="226">
        <f>VLOOKUP(D253,'[1]000'!$B$19:$C$34,2,0)</f>
        <v>0.2</v>
      </c>
      <c r="F253" s="226"/>
      <c r="G253" s="225" t="s">
        <v>485</v>
      </c>
      <c r="H253" s="227" t="s">
        <v>486</v>
      </c>
      <c r="I253" s="225" t="s">
        <v>509</v>
      </c>
      <c r="J253" s="225" t="s">
        <v>456</v>
      </c>
      <c r="AU253" s="194"/>
      <c r="AV253" s="194"/>
      <c r="AW253" s="194"/>
      <c r="AX253" s="194"/>
      <c r="AY253" s="194"/>
      <c r="AZ253" s="194"/>
    </row>
    <row r="254" spans="1:52" ht="72" customHeight="1" x14ac:dyDescent="0.2">
      <c r="A254" s="70">
        <v>250</v>
      </c>
      <c r="B254" s="223" t="s">
        <v>510</v>
      </c>
      <c r="C254" s="224"/>
      <c r="D254" s="225" t="s">
        <v>179</v>
      </c>
      <c r="E254" s="226">
        <f>VLOOKUP(D254,'[1]000'!$B$19:$C$34,2,0)</f>
        <v>0.2</v>
      </c>
      <c r="F254" s="226"/>
      <c r="G254" s="225" t="s">
        <v>485</v>
      </c>
      <c r="H254" s="227" t="s">
        <v>486</v>
      </c>
      <c r="I254" s="225" t="s">
        <v>502</v>
      </c>
      <c r="J254" s="225" t="s">
        <v>456</v>
      </c>
      <c r="AU254" s="194"/>
      <c r="AV254" s="194"/>
      <c r="AW254" s="194"/>
      <c r="AX254" s="194"/>
      <c r="AY254" s="194"/>
      <c r="AZ254" s="194"/>
    </row>
    <row r="255" spans="1:52" ht="72" customHeight="1" x14ac:dyDescent="0.2">
      <c r="A255" s="70">
        <v>251</v>
      </c>
      <c r="B255" s="223" t="s">
        <v>511</v>
      </c>
      <c r="C255" s="224"/>
      <c r="D255" s="225" t="s">
        <v>179</v>
      </c>
      <c r="E255" s="226">
        <f>VLOOKUP(D255,'[1]000'!$B$19:$C$34,2,0)</f>
        <v>0.2</v>
      </c>
      <c r="F255" s="226"/>
      <c r="G255" s="225" t="s">
        <v>485</v>
      </c>
      <c r="H255" s="227" t="s">
        <v>486</v>
      </c>
      <c r="I255" s="225" t="s">
        <v>512</v>
      </c>
      <c r="J255" s="225" t="s">
        <v>456</v>
      </c>
      <c r="AU255" s="194"/>
      <c r="AV255" s="194"/>
      <c r="AW255" s="194"/>
      <c r="AX255" s="194"/>
      <c r="AY255" s="194"/>
      <c r="AZ255" s="194"/>
    </row>
    <row r="256" spans="1:52" ht="72" customHeight="1" x14ac:dyDescent="0.2">
      <c r="A256" s="70">
        <v>252</v>
      </c>
      <c r="B256" s="223" t="s">
        <v>513</v>
      </c>
      <c r="C256" s="224"/>
      <c r="D256" s="225" t="s">
        <v>179</v>
      </c>
      <c r="E256" s="226">
        <f>VLOOKUP(D256,'[1]000'!$B$19:$C$34,2,0)</f>
        <v>0.2</v>
      </c>
      <c r="F256" s="226"/>
      <c r="G256" s="228" t="s">
        <v>514</v>
      </c>
      <c r="H256" s="227" t="s">
        <v>515</v>
      </c>
      <c r="I256" s="225" t="s">
        <v>516</v>
      </c>
      <c r="J256" s="225" t="s">
        <v>456</v>
      </c>
      <c r="AU256" s="194"/>
      <c r="AV256" s="194"/>
      <c r="AW256" s="194"/>
      <c r="AX256" s="194"/>
      <c r="AY256" s="194"/>
      <c r="AZ256" s="194"/>
    </row>
    <row r="257" spans="1:52" ht="72" customHeight="1" x14ac:dyDescent="0.2">
      <c r="A257" s="70">
        <v>253</v>
      </c>
      <c r="B257" s="223" t="s">
        <v>517</v>
      </c>
      <c r="C257" s="224"/>
      <c r="D257" s="225" t="s">
        <v>179</v>
      </c>
      <c r="E257" s="226">
        <f>VLOOKUP(D257,'[1]000'!$B$19:$C$34,2,0)</f>
        <v>0.2</v>
      </c>
      <c r="F257" s="226"/>
      <c r="G257" s="228" t="s">
        <v>518</v>
      </c>
      <c r="H257" s="227" t="s">
        <v>515</v>
      </c>
      <c r="I257" s="225" t="s">
        <v>516</v>
      </c>
      <c r="J257" s="225" t="s">
        <v>456</v>
      </c>
      <c r="AU257" s="194"/>
      <c r="AV257" s="194"/>
      <c r="AW257" s="194"/>
      <c r="AX257" s="194"/>
      <c r="AY257" s="194"/>
      <c r="AZ257" s="194"/>
    </row>
    <row r="258" spans="1:52" ht="72" customHeight="1" x14ac:dyDescent="0.2">
      <c r="A258" s="70">
        <v>254</v>
      </c>
      <c r="B258" s="223" t="s">
        <v>519</v>
      </c>
      <c r="C258" s="224"/>
      <c r="D258" s="225" t="s">
        <v>121</v>
      </c>
      <c r="E258" s="226">
        <v>1</v>
      </c>
      <c r="F258" s="226" t="s">
        <v>520</v>
      </c>
      <c r="G258" s="228" t="s">
        <v>521</v>
      </c>
      <c r="H258" s="227" t="s">
        <v>522</v>
      </c>
      <c r="I258" s="225" t="s">
        <v>483</v>
      </c>
      <c r="J258" s="225" t="s">
        <v>456</v>
      </c>
      <c r="AU258" s="194"/>
      <c r="AV258" s="194"/>
      <c r="AW258" s="194"/>
      <c r="AX258" s="194"/>
      <c r="AY258" s="194"/>
      <c r="AZ258" s="194"/>
    </row>
    <row r="259" spans="1:52" s="233" customFormat="1" ht="71.25" customHeight="1" x14ac:dyDescent="0.2">
      <c r="A259" s="70">
        <v>255</v>
      </c>
      <c r="B259" s="223" t="s">
        <v>523</v>
      </c>
      <c r="C259" s="224"/>
      <c r="D259" s="225" t="s">
        <v>133</v>
      </c>
      <c r="E259" s="226">
        <f>VLOOKUP(D259,'[2]000'!$B$19:$C$34,2,0)</f>
        <v>0.6</v>
      </c>
      <c r="F259" s="226"/>
      <c r="G259" s="228" t="s">
        <v>524</v>
      </c>
      <c r="H259" s="227" t="s">
        <v>525</v>
      </c>
      <c r="I259" s="225" t="s">
        <v>526</v>
      </c>
      <c r="J259" s="225" t="s">
        <v>456</v>
      </c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</row>
    <row r="260" spans="1:52" s="233" customFormat="1" ht="65.25" customHeight="1" x14ac:dyDescent="0.2">
      <c r="A260" s="70">
        <v>256</v>
      </c>
      <c r="B260" s="223" t="s">
        <v>527</v>
      </c>
      <c r="C260" s="224"/>
      <c r="D260" s="225" t="s">
        <v>133</v>
      </c>
      <c r="E260" s="226">
        <f>VLOOKUP(D260,'[2]000'!$B$19:$C$34,2,0)</f>
        <v>0.6</v>
      </c>
      <c r="F260" s="226"/>
      <c r="G260" s="228" t="s">
        <v>528</v>
      </c>
      <c r="H260" s="227" t="s">
        <v>529</v>
      </c>
      <c r="I260" s="225" t="s">
        <v>530</v>
      </c>
      <c r="J260" s="225" t="s">
        <v>531</v>
      </c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</row>
    <row r="261" spans="1:52" ht="48" x14ac:dyDescent="0.2">
      <c r="A261" s="70">
        <v>257</v>
      </c>
      <c r="B261" s="223" t="s">
        <v>532</v>
      </c>
      <c r="C261" s="224"/>
      <c r="D261" s="225" t="s">
        <v>121</v>
      </c>
      <c r="E261" s="226">
        <v>1</v>
      </c>
      <c r="F261" s="226" t="s">
        <v>533</v>
      </c>
      <c r="G261" s="228" t="s">
        <v>534</v>
      </c>
      <c r="H261" s="229" t="s">
        <v>168</v>
      </c>
      <c r="I261" s="225" t="s">
        <v>535</v>
      </c>
      <c r="J261" s="225" t="s">
        <v>536</v>
      </c>
      <c r="AU261" s="194"/>
      <c r="AV261" s="194"/>
      <c r="AW261" s="194"/>
      <c r="AX261" s="194"/>
      <c r="AY261" s="194"/>
      <c r="AZ261" s="194"/>
    </row>
    <row r="262" spans="1:52" ht="48" x14ac:dyDescent="0.2">
      <c r="A262" s="70">
        <v>258</v>
      </c>
      <c r="B262" s="223" t="s">
        <v>537</v>
      </c>
      <c r="C262" s="224"/>
      <c r="D262" s="225" t="s">
        <v>121</v>
      </c>
      <c r="E262" s="226">
        <v>1</v>
      </c>
      <c r="F262" s="226" t="s">
        <v>533</v>
      </c>
      <c r="G262" s="228" t="s">
        <v>538</v>
      </c>
      <c r="H262" s="229" t="s">
        <v>168</v>
      </c>
      <c r="I262" s="225" t="s">
        <v>539</v>
      </c>
      <c r="J262" s="225" t="s">
        <v>536</v>
      </c>
      <c r="AU262" s="194"/>
      <c r="AV262" s="194"/>
      <c r="AW262" s="194"/>
      <c r="AX262" s="194"/>
      <c r="AY262" s="194"/>
      <c r="AZ262" s="194"/>
    </row>
    <row r="263" spans="1:52" ht="48" x14ac:dyDescent="0.2">
      <c r="A263" s="70">
        <v>259</v>
      </c>
      <c r="B263" s="223" t="s">
        <v>540</v>
      </c>
      <c r="C263" s="224"/>
      <c r="D263" s="225" t="s">
        <v>121</v>
      </c>
      <c r="E263" s="226">
        <v>1</v>
      </c>
      <c r="F263" s="226" t="s">
        <v>464</v>
      </c>
      <c r="G263" s="228" t="s">
        <v>541</v>
      </c>
      <c r="H263" s="229" t="s">
        <v>168</v>
      </c>
      <c r="I263" s="225" t="s">
        <v>542</v>
      </c>
      <c r="J263" s="225" t="s">
        <v>536</v>
      </c>
      <c r="AU263" s="194"/>
      <c r="AV263" s="194"/>
      <c r="AW263" s="194"/>
      <c r="AX263" s="194"/>
      <c r="AY263" s="194"/>
      <c r="AZ263" s="194"/>
    </row>
    <row r="264" spans="1:52" ht="54.75" customHeight="1" x14ac:dyDescent="0.2">
      <c r="A264" s="70">
        <v>260</v>
      </c>
      <c r="B264" s="223" t="s">
        <v>543</v>
      </c>
      <c r="C264" s="224"/>
      <c r="D264" s="225" t="s">
        <v>121</v>
      </c>
      <c r="E264" s="226">
        <v>1</v>
      </c>
      <c r="F264" s="234" t="s">
        <v>449</v>
      </c>
      <c r="G264" s="225" t="s">
        <v>544</v>
      </c>
      <c r="H264" s="235" t="s">
        <v>124</v>
      </c>
      <c r="I264" s="225" t="s">
        <v>545</v>
      </c>
      <c r="J264" s="225" t="s">
        <v>536</v>
      </c>
      <c r="AU264" s="194"/>
      <c r="AV264" s="194"/>
      <c r="AW264" s="194"/>
      <c r="AX264" s="194"/>
      <c r="AY264" s="194"/>
      <c r="AZ264" s="194"/>
    </row>
    <row r="265" spans="1:52" ht="73.5" customHeight="1" x14ac:dyDescent="0.2">
      <c r="A265" s="70">
        <v>261</v>
      </c>
      <c r="B265" s="223" t="s">
        <v>546</v>
      </c>
      <c r="C265" s="224"/>
      <c r="D265" s="225" t="s">
        <v>138</v>
      </c>
      <c r="E265" s="226">
        <f>VLOOKUP(D265,'[1]000'!$B$19:$C$34,2,0)</f>
        <v>0.8</v>
      </c>
      <c r="F265" s="226"/>
      <c r="G265" s="228" t="s">
        <v>547</v>
      </c>
      <c r="H265" s="229" t="s">
        <v>135</v>
      </c>
      <c r="I265" s="225" t="s">
        <v>548</v>
      </c>
      <c r="J265" s="225" t="s">
        <v>549</v>
      </c>
      <c r="AU265" s="194"/>
      <c r="AV265" s="194"/>
      <c r="AW265" s="194"/>
      <c r="AX265" s="194"/>
      <c r="AY265" s="194"/>
      <c r="AZ265" s="194"/>
    </row>
    <row r="266" spans="1:52" s="185" customFormat="1" ht="70.5" customHeight="1" x14ac:dyDescent="0.2">
      <c r="A266" s="70">
        <v>262</v>
      </c>
      <c r="B266" s="223" t="s">
        <v>550</v>
      </c>
      <c r="C266" s="224"/>
      <c r="D266" s="225" t="s">
        <v>121</v>
      </c>
      <c r="E266" s="226">
        <v>1</v>
      </c>
      <c r="F266" s="226" t="s">
        <v>449</v>
      </c>
      <c r="G266" s="228" t="s">
        <v>551</v>
      </c>
      <c r="H266" s="229" t="s">
        <v>552</v>
      </c>
      <c r="I266" s="225" t="s">
        <v>553</v>
      </c>
      <c r="J266" s="225" t="s">
        <v>554</v>
      </c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</row>
    <row r="267" spans="1:52" s="185" customFormat="1" ht="84.75" customHeight="1" x14ac:dyDescent="0.2">
      <c r="A267" s="70">
        <v>263</v>
      </c>
      <c r="B267" s="223" t="s">
        <v>555</v>
      </c>
      <c r="C267" s="224"/>
      <c r="D267" s="225" t="s">
        <v>121</v>
      </c>
      <c r="E267" s="226">
        <v>1</v>
      </c>
      <c r="F267" s="226" t="s">
        <v>449</v>
      </c>
      <c r="G267" s="228" t="s">
        <v>556</v>
      </c>
      <c r="H267" s="229" t="s">
        <v>552</v>
      </c>
      <c r="I267" s="225" t="s">
        <v>557</v>
      </c>
      <c r="J267" s="225" t="s">
        <v>554</v>
      </c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</row>
    <row r="268" spans="1:52" ht="72" customHeight="1" x14ac:dyDescent="0.2">
      <c r="A268" s="70">
        <v>264</v>
      </c>
      <c r="B268" s="223" t="s">
        <v>558</v>
      </c>
      <c r="C268" s="224"/>
      <c r="D268" s="225" t="s">
        <v>179</v>
      </c>
      <c r="E268" s="226">
        <f>VLOOKUP(D268,'[1]000'!$B$19:$C$34,2,0)</f>
        <v>0.2</v>
      </c>
      <c r="F268" s="226"/>
      <c r="G268" s="228" t="s">
        <v>559</v>
      </c>
      <c r="H268" s="229" t="s">
        <v>486</v>
      </c>
      <c r="I268" s="225" t="s">
        <v>560</v>
      </c>
      <c r="J268" s="225" t="s">
        <v>554</v>
      </c>
      <c r="AU268" s="194"/>
      <c r="AV268" s="194"/>
      <c r="AW268" s="194"/>
      <c r="AX268" s="194"/>
      <c r="AY268" s="194"/>
      <c r="AZ268" s="194"/>
    </row>
    <row r="269" spans="1:52" s="233" customFormat="1" ht="68.25" customHeight="1" x14ac:dyDescent="0.2">
      <c r="A269" s="70">
        <v>265</v>
      </c>
      <c r="B269" s="223" t="s">
        <v>561</v>
      </c>
      <c r="C269" s="224"/>
      <c r="D269" s="225" t="s">
        <v>121</v>
      </c>
      <c r="E269" s="226">
        <v>1</v>
      </c>
      <c r="F269" s="226" t="s">
        <v>520</v>
      </c>
      <c r="G269" s="228" t="s">
        <v>562</v>
      </c>
      <c r="H269" s="227" t="s">
        <v>437</v>
      </c>
      <c r="I269" s="225" t="s">
        <v>563</v>
      </c>
      <c r="J269" s="225" t="s">
        <v>536</v>
      </c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</row>
    <row r="270" spans="1:52" ht="54.75" customHeight="1" x14ac:dyDescent="0.2">
      <c r="A270" s="70">
        <v>266</v>
      </c>
      <c r="B270" s="223" t="s">
        <v>564</v>
      </c>
      <c r="C270" s="224"/>
      <c r="D270" s="225" t="s">
        <v>121</v>
      </c>
      <c r="E270" s="226">
        <v>1</v>
      </c>
      <c r="F270" s="226" t="s">
        <v>533</v>
      </c>
      <c r="G270" s="228" t="s">
        <v>565</v>
      </c>
      <c r="H270" s="229" t="s">
        <v>437</v>
      </c>
      <c r="I270" s="225" t="s">
        <v>566</v>
      </c>
      <c r="J270" s="225" t="s">
        <v>567</v>
      </c>
      <c r="AU270" s="194"/>
      <c r="AV270" s="194"/>
      <c r="AW270" s="194"/>
      <c r="AX270" s="194"/>
      <c r="AY270" s="194"/>
      <c r="AZ270" s="194"/>
    </row>
    <row r="271" spans="1:52" ht="94.5" customHeight="1" x14ac:dyDescent="0.2">
      <c r="A271" s="70">
        <v>267</v>
      </c>
      <c r="B271" s="223" t="s">
        <v>568</v>
      </c>
      <c r="C271" s="224"/>
      <c r="D271" s="225" t="s">
        <v>121</v>
      </c>
      <c r="E271" s="226">
        <v>1</v>
      </c>
      <c r="F271" s="226" t="s">
        <v>533</v>
      </c>
      <c r="G271" s="228" t="s">
        <v>569</v>
      </c>
      <c r="H271" s="229" t="s">
        <v>437</v>
      </c>
      <c r="I271" s="225" t="s">
        <v>570</v>
      </c>
      <c r="J271" s="225" t="s">
        <v>571</v>
      </c>
      <c r="AU271" s="194"/>
      <c r="AV271" s="194"/>
      <c r="AW271" s="194"/>
      <c r="AX271" s="194"/>
      <c r="AY271" s="194"/>
      <c r="AZ271" s="194"/>
    </row>
    <row r="272" spans="1:52" ht="94.5" customHeight="1" x14ac:dyDescent="0.2">
      <c r="A272" s="70">
        <v>268</v>
      </c>
      <c r="B272" s="223" t="s">
        <v>572</v>
      </c>
      <c r="C272" s="224"/>
      <c r="D272" s="225" t="s">
        <v>121</v>
      </c>
      <c r="E272" s="226">
        <v>1</v>
      </c>
      <c r="F272" s="226" t="s">
        <v>533</v>
      </c>
      <c r="G272" s="228" t="s">
        <v>573</v>
      </c>
      <c r="H272" s="229" t="s">
        <v>437</v>
      </c>
      <c r="I272" s="225" t="s">
        <v>574</v>
      </c>
      <c r="J272" s="225" t="s">
        <v>554</v>
      </c>
      <c r="AU272" s="194"/>
      <c r="AV272" s="194"/>
      <c r="AW272" s="194"/>
      <c r="AX272" s="194"/>
      <c r="AY272" s="194"/>
      <c r="AZ272" s="194"/>
    </row>
    <row r="273" spans="1:52" ht="94.5" customHeight="1" x14ac:dyDescent="0.2">
      <c r="A273" s="70">
        <v>269</v>
      </c>
      <c r="B273" s="223" t="s">
        <v>575</v>
      </c>
      <c r="C273" s="224"/>
      <c r="D273" s="225" t="s">
        <v>121</v>
      </c>
      <c r="E273" s="226">
        <v>1</v>
      </c>
      <c r="F273" s="226" t="s">
        <v>533</v>
      </c>
      <c r="G273" s="228" t="s">
        <v>576</v>
      </c>
      <c r="H273" s="229" t="s">
        <v>437</v>
      </c>
      <c r="I273" s="225" t="s">
        <v>577</v>
      </c>
      <c r="J273" s="225" t="s">
        <v>554</v>
      </c>
      <c r="AU273" s="194"/>
      <c r="AV273" s="194"/>
      <c r="AW273" s="194"/>
      <c r="AX273" s="194"/>
      <c r="AY273" s="194"/>
      <c r="AZ273" s="194"/>
    </row>
    <row r="274" spans="1:52" ht="96.75" customHeight="1" x14ac:dyDescent="0.2">
      <c r="A274" s="70">
        <v>270</v>
      </c>
      <c r="B274" s="223" t="s">
        <v>578</v>
      </c>
      <c r="C274" s="224"/>
      <c r="D274" s="225" t="s">
        <v>121</v>
      </c>
      <c r="E274" s="226">
        <v>1</v>
      </c>
      <c r="F274" s="226" t="s">
        <v>533</v>
      </c>
      <c r="G274" s="228" t="s">
        <v>579</v>
      </c>
      <c r="H274" s="229" t="s">
        <v>437</v>
      </c>
      <c r="I274" s="225" t="s">
        <v>580</v>
      </c>
      <c r="J274" s="225" t="s">
        <v>581</v>
      </c>
      <c r="AU274" s="194"/>
      <c r="AV274" s="194"/>
      <c r="AW274" s="194"/>
      <c r="AX274" s="194"/>
      <c r="AY274" s="194"/>
      <c r="AZ274" s="194"/>
    </row>
    <row r="275" spans="1:52" ht="54.75" customHeight="1" x14ac:dyDescent="0.2">
      <c r="A275" s="70">
        <v>271</v>
      </c>
      <c r="B275" s="223" t="s">
        <v>582</v>
      </c>
      <c r="C275" s="224"/>
      <c r="D275" s="225" t="s">
        <v>121</v>
      </c>
      <c r="E275" s="226">
        <v>1</v>
      </c>
      <c r="F275" s="226" t="s">
        <v>533</v>
      </c>
      <c r="G275" s="228" t="s">
        <v>583</v>
      </c>
      <c r="H275" s="229" t="s">
        <v>437</v>
      </c>
      <c r="I275" s="225" t="s">
        <v>584</v>
      </c>
      <c r="J275" s="225" t="s">
        <v>585</v>
      </c>
      <c r="AU275" s="194"/>
      <c r="AV275" s="194"/>
      <c r="AW275" s="194"/>
      <c r="AX275" s="194"/>
      <c r="AY275" s="194"/>
      <c r="AZ275" s="194"/>
    </row>
    <row r="276" spans="1:52" ht="54.75" customHeight="1" x14ac:dyDescent="0.2">
      <c r="A276" s="70">
        <v>272</v>
      </c>
      <c r="B276" s="223" t="s">
        <v>586</v>
      </c>
      <c r="C276" s="224"/>
      <c r="D276" s="225" t="s">
        <v>121</v>
      </c>
      <c r="E276" s="226">
        <v>1</v>
      </c>
      <c r="F276" s="226" t="s">
        <v>520</v>
      </c>
      <c r="G276" s="228" t="s">
        <v>587</v>
      </c>
      <c r="H276" s="227" t="s">
        <v>437</v>
      </c>
      <c r="I276" s="225" t="s">
        <v>588</v>
      </c>
      <c r="J276" s="225" t="s">
        <v>589</v>
      </c>
      <c r="AU276" s="194"/>
      <c r="AV276" s="194"/>
      <c r="AW276" s="194"/>
      <c r="AX276" s="194"/>
      <c r="AY276" s="194"/>
      <c r="AZ276" s="194"/>
    </row>
    <row r="277" spans="1:52" ht="54.75" customHeight="1" x14ac:dyDescent="0.2">
      <c r="A277" s="70">
        <v>273</v>
      </c>
      <c r="B277" s="223" t="s">
        <v>590</v>
      </c>
      <c r="C277" s="224"/>
      <c r="D277" s="225" t="s">
        <v>121</v>
      </c>
      <c r="E277" s="226">
        <v>1</v>
      </c>
      <c r="F277" s="226" t="s">
        <v>520</v>
      </c>
      <c r="G277" s="228" t="s">
        <v>591</v>
      </c>
      <c r="H277" s="227" t="s">
        <v>437</v>
      </c>
      <c r="I277" s="225" t="s">
        <v>592</v>
      </c>
      <c r="J277" s="225" t="s">
        <v>536</v>
      </c>
      <c r="AU277" s="194"/>
      <c r="AV277" s="194"/>
      <c r="AW277" s="194"/>
      <c r="AX277" s="194"/>
      <c r="AY277" s="194"/>
      <c r="AZ277" s="194"/>
    </row>
    <row r="278" spans="1:52" ht="54.75" customHeight="1" x14ac:dyDescent="0.2">
      <c r="A278" s="70">
        <v>274</v>
      </c>
      <c r="B278" s="223" t="s">
        <v>593</v>
      </c>
      <c r="C278" s="224"/>
      <c r="D278" s="225" t="s">
        <v>121</v>
      </c>
      <c r="E278" s="226">
        <v>1</v>
      </c>
      <c r="F278" s="226" t="s">
        <v>520</v>
      </c>
      <c r="G278" s="228" t="s">
        <v>594</v>
      </c>
      <c r="H278" s="227" t="s">
        <v>437</v>
      </c>
      <c r="I278" s="225" t="s">
        <v>595</v>
      </c>
      <c r="J278" s="225" t="s">
        <v>536</v>
      </c>
      <c r="AU278" s="194"/>
      <c r="AV278" s="194"/>
      <c r="AW278" s="194"/>
      <c r="AX278" s="194"/>
      <c r="AY278" s="194"/>
      <c r="AZ278" s="194"/>
    </row>
    <row r="279" spans="1:52" ht="54.75" customHeight="1" x14ac:dyDescent="0.2">
      <c r="A279" s="70">
        <v>275</v>
      </c>
      <c r="B279" s="223" t="s">
        <v>596</v>
      </c>
      <c r="C279" s="224"/>
      <c r="D279" s="225" t="s">
        <v>133</v>
      </c>
      <c r="E279" s="226">
        <f>VLOOKUP(D279,'[1]000'!$B$19:$C$34,2,0)</f>
        <v>0.6</v>
      </c>
      <c r="F279" s="226"/>
      <c r="G279" s="228" t="s">
        <v>597</v>
      </c>
      <c r="H279" s="227" t="s">
        <v>525</v>
      </c>
      <c r="I279" s="225" t="s">
        <v>598</v>
      </c>
      <c r="J279" s="225" t="s">
        <v>536</v>
      </c>
      <c r="AU279" s="194"/>
      <c r="AV279" s="194"/>
      <c r="AW279" s="194"/>
      <c r="AX279" s="194"/>
      <c r="AY279" s="194"/>
      <c r="AZ279" s="194"/>
    </row>
    <row r="280" spans="1:52" ht="120" x14ac:dyDescent="0.2">
      <c r="A280" s="70">
        <v>276</v>
      </c>
      <c r="B280" s="223" t="s">
        <v>599</v>
      </c>
      <c r="C280" s="224"/>
      <c r="D280" s="225" t="s">
        <v>121</v>
      </c>
      <c r="E280" s="226">
        <v>1</v>
      </c>
      <c r="F280" s="226" t="s">
        <v>464</v>
      </c>
      <c r="G280" s="228" t="s">
        <v>600</v>
      </c>
      <c r="H280" s="229" t="s">
        <v>601</v>
      </c>
      <c r="I280" s="225" t="s">
        <v>602</v>
      </c>
      <c r="J280" s="225" t="s">
        <v>603</v>
      </c>
      <c r="AU280" s="194"/>
      <c r="AV280" s="194"/>
      <c r="AW280" s="194"/>
      <c r="AX280" s="194"/>
      <c r="AY280" s="194"/>
      <c r="AZ280" s="194"/>
    </row>
    <row r="281" spans="1:52" ht="72" x14ac:dyDescent="0.2">
      <c r="A281" s="70">
        <v>277</v>
      </c>
      <c r="B281" s="223" t="s">
        <v>604</v>
      </c>
      <c r="C281" s="224"/>
      <c r="D281" s="225" t="s">
        <v>133</v>
      </c>
      <c r="E281" s="226">
        <f>VLOOKUP(D281,'[1]000'!$B$19:$C$34,2,0)</f>
        <v>0.6</v>
      </c>
      <c r="F281" s="226"/>
      <c r="G281" s="228" t="s">
        <v>605</v>
      </c>
      <c r="H281" s="229" t="s">
        <v>135</v>
      </c>
      <c r="I281" s="225" t="s">
        <v>606</v>
      </c>
      <c r="J281" s="225" t="s">
        <v>603</v>
      </c>
      <c r="AU281" s="194"/>
      <c r="AV281" s="194"/>
      <c r="AW281" s="194"/>
      <c r="AX281" s="194"/>
      <c r="AY281" s="194"/>
      <c r="AZ281" s="194"/>
    </row>
    <row r="282" spans="1:52" ht="72" x14ac:dyDescent="0.2">
      <c r="A282" s="70">
        <v>278</v>
      </c>
      <c r="B282" s="223" t="s">
        <v>607</v>
      </c>
      <c r="C282" s="224"/>
      <c r="D282" s="225" t="s">
        <v>133</v>
      </c>
      <c r="E282" s="226">
        <f>VLOOKUP(D282,'[1]000'!$B$19:$C$34,2,0)</f>
        <v>0.6</v>
      </c>
      <c r="F282" s="226"/>
      <c r="G282" s="228" t="s">
        <v>608</v>
      </c>
      <c r="H282" s="229" t="s">
        <v>135</v>
      </c>
      <c r="I282" s="225" t="s">
        <v>609</v>
      </c>
      <c r="J282" s="225" t="s">
        <v>603</v>
      </c>
      <c r="AU282" s="194"/>
      <c r="AV282" s="194"/>
      <c r="AW282" s="194"/>
      <c r="AX282" s="194"/>
      <c r="AY282" s="194"/>
      <c r="AZ282" s="194"/>
    </row>
    <row r="283" spans="1:52" ht="72" x14ac:dyDescent="0.2">
      <c r="A283" s="70">
        <v>279</v>
      </c>
      <c r="B283" s="223" t="s">
        <v>610</v>
      </c>
      <c r="C283" s="224"/>
      <c r="D283" s="225" t="s">
        <v>133</v>
      </c>
      <c r="E283" s="226">
        <f>VLOOKUP(D283,'[1]000'!$B$19:$C$34,2,0)</f>
        <v>0.6</v>
      </c>
      <c r="F283" s="226"/>
      <c r="G283" s="228" t="s">
        <v>611</v>
      </c>
      <c r="H283" s="229" t="s">
        <v>135</v>
      </c>
      <c r="I283" s="225" t="s">
        <v>612</v>
      </c>
      <c r="J283" s="225" t="s">
        <v>603</v>
      </c>
      <c r="AU283" s="194"/>
      <c r="AV283" s="194"/>
      <c r="AW283" s="194"/>
      <c r="AX283" s="194"/>
      <c r="AY283" s="194"/>
      <c r="AZ283" s="194"/>
    </row>
    <row r="284" spans="1:52" ht="72" x14ac:dyDescent="0.2">
      <c r="A284" s="70">
        <v>280</v>
      </c>
      <c r="B284" s="223" t="s">
        <v>613</v>
      </c>
      <c r="C284" s="224"/>
      <c r="D284" s="225" t="s">
        <v>133</v>
      </c>
      <c r="E284" s="226">
        <f>VLOOKUP(D284,'[1]000'!$B$19:$C$34,2,0)</f>
        <v>0.6</v>
      </c>
      <c r="F284" s="225"/>
      <c r="G284" s="228" t="s">
        <v>614</v>
      </c>
      <c r="H284" s="229" t="s">
        <v>135</v>
      </c>
      <c r="I284" s="225" t="s">
        <v>615</v>
      </c>
      <c r="J284" s="225" t="s">
        <v>603</v>
      </c>
      <c r="AU284" s="194"/>
      <c r="AV284" s="194"/>
      <c r="AW284" s="194"/>
      <c r="AX284" s="194"/>
      <c r="AY284" s="194"/>
      <c r="AZ284" s="194"/>
    </row>
    <row r="285" spans="1:52" ht="72" x14ac:dyDescent="0.2">
      <c r="A285" s="70">
        <v>281</v>
      </c>
      <c r="B285" s="223" t="s">
        <v>616</v>
      </c>
      <c r="C285" s="224"/>
      <c r="D285" s="225" t="s">
        <v>133</v>
      </c>
      <c r="E285" s="226">
        <f>VLOOKUP(D285,'[1]000'!$B$19:$C$34,2,0)</f>
        <v>0.6</v>
      </c>
      <c r="F285" s="226"/>
      <c r="G285" s="228" t="s">
        <v>617</v>
      </c>
      <c r="H285" s="229" t="s">
        <v>135</v>
      </c>
      <c r="I285" s="225" t="s">
        <v>618</v>
      </c>
      <c r="J285" s="225" t="s">
        <v>603</v>
      </c>
      <c r="AU285" s="194"/>
      <c r="AV285" s="194"/>
      <c r="AW285" s="194"/>
      <c r="AX285" s="194"/>
      <c r="AY285" s="194"/>
      <c r="AZ285" s="194"/>
    </row>
    <row r="286" spans="1:52" ht="48" x14ac:dyDescent="0.2">
      <c r="A286" s="70">
        <v>282</v>
      </c>
      <c r="B286" s="101" t="s">
        <v>619</v>
      </c>
      <c r="C286" s="102"/>
      <c r="D286" s="225" t="s">
        <v>620</v>
      </c>
      <c r="E286" s="226">
        <f>VLOOKUP(D286,'[1]000'!$B$19:$C$34,2,0)</f>
        <v>0.6</v>
      </c>
      <c r="F286" s="226"/>
      <c r="G286" s="236" t="s">
        <v>621</v>
      </c>
      <c r="H286" s="237" t="s">
        <v>622</v>
      </c>
      <c r="I286" s="238" t="s">
        <v>623</v>
      </c>
      <c r="J286" s="238" t="s">
        <v>603</v>
      </c>
      <c r="AU286" s="194"/>
      <c r="AV286" s="194"/>
      <c r="AW286" s="194"/>
      <c r="AX286" s="194"/>
      <c r="AY286" s="194"/>
      <c r="AZ286" s="194"/>
    </row>
    <row r="287" spans="1:52" ht="48" x14ac:dyDescent="0.2">
      <c r="A287" s="70">
        <v>283</v>
      </c>
      <c r="B287" s="223" t="s">
        <v>624</v>
      </c>
      <c r="C287" s="224"/>
      <c r="D287" s="225" t="s">
        <v>620</v>
      </c>
      <c r="E287" s="226">
        <f>VLOOKUP(D287,'[1]000'!$B$19:$C$34,2,0)</f>
        <v>0.6</v>
      </c>
      <c r="F287" s="226"/>
      <c r="G287" s="228" t="s">
        <v>621</v>
      </c>
      <c r="H287" s="229" t="s">
        <v>622</v>
      </c>
      <c r="I287" s="225" t="s">
        <v>625</v>
      </c>
      <c r="J287" s="225" t="s">
        <v>603</v>
      </c>
      <c r="AU287" s="194"/>
      <c r="AV287" s="194"/>
      <c r="AW287" s="194"/>
      <c r="AX287" s="194"/>
      <c r="AY287" s="194"/>
      <c r="AZ287" s="194"/>
    </row>
    <row r="288" spans="1:52" ht="96" x14ac:dyDescent="0.2">
      <c r="A288" s="70">
        <v>284</v>
      </c>
      <c r="B288" s="223" t="s">
        <v>626</v>
      </c>
      <c r="C288" s="224"/>
      <c r="D288" s="225" t="s">
        <v>627</v>
      </c>
      <c r="E288" s="226">
        <f>VLOOKUP(D288,'[1]000'!$B$19:$C$34,2,0)</f>
        <v>1</v>
      </c>
      <c r="F288" s="226"/>
      <c r="G288" s="228" t="s">
        <v>628</v>
      </c>
      <c r="H288" s="229" t="s">
        <v>629</v>
      </c>
      <c r="I288" s="225" t="s">
        <v>630</v>
      </c>
      <c r="J288" s="225" t="s">
        <v>603</v>
      </c>
      <c r="AU288" s="194"/>
      <c r="AV288" s="194"/>
      <c r="AW288" s="194"/>
      <c r="AX288" s="194"/>
      <c r="AY288" s="194"/>
      <c r="AZ288" s="194"/>
    </row>
    <row r="289" spans="1:52" ht="96" x14ac:dyDescent="0.2">
      <c r="A289" s="70">
        <v>285</v>
      </c>
      <c r="B289" s="223" t="s">
        <v>631</v>
      </c>
      <c r="C289" s="224"/>
      <c r="D289" s="225" t="s">
        <v>627</v>
      </c>
      <c r="E289" s="226">
        <f>VLOOKUP(D289,'[1]000'!$B$19:$C$34,2,0)</f>
        <v>1</v>
      </c>
      <c r="F289" s="226"/>
      <c r="G289" s="228" t="s">
        <v>628</v>
      </c>
      <c r="H289" s="229" t="s">
        <v>629</v>
      </c>
      <c r="I289" s="225" t="s">
        <v>630</v>
      </c>
      <c r="J289" s="225" t="s">
        <v>603</v>
      </c>
      <c r="AU289" s="194"/>
      <c r="AV289" s="194"/>
      <c r="AW289" s="194"/>
      <c r="AX289" s="194"/>
      <c r="AY289" s="194"/>
      <c r="AZ289" s="194"/>
    </row>
    <row r="290" spans="1:52" ht="96" x14ac:dyDescent="0.2">
      <c r="A290" s="70">
        <v>286</v>
      </c>
      <c r="B290" s="223" t="s">
        <v>632</v>
      </c>
      <c r="C290" s="224"/>
      <c r="D290" s="225" t="s">
        <v>627</v>
      </c>
      <c r="E290" s="226">
        <f>VLOOKUP(D290,'[1]000'!$B$19:$C$34,2,0)</f>
        <v>1</v>
      </c>
      <c r="F290" s="226"/>
      <c r="G290" s="228" t="s">
        <v>628</v>
      </c>
      <c r="H290" s="229" t="s">
        <v>629</v>
      </c>
      <c r="I290" s="225" t="s">
        <v>630</v>
      </c>
      <c r="J290" s="225" t="s">
        <v>603</v>
      </c>
      <c r="AU290" s="194"/>
      <c r="AV290" s="194"/>
      <c r="AW290" s="194"/>
      <c r="AX290" s="194"/>
      <c r="AY290" s="194"/>
      <c r="AZ290" s="194"/>
    </row>
    <row r="291" spans="1:52" ht="96" x14ac:dyDescent="0.2">
      <c r="A291" s="70">
        <v>287</v>
      </c>
      <c r="B291" s="223" t="s">
        <v>633</v>
      </c>
      <c r="C291" s="224"/>
      <c r="D291" s="225" t="s">
        <v>627</v>
      </c>
      <c r="E291" s="226">
        <f>VLOOKUP(D291,'[1]000'!$B$19:$C$34,2,0)</f>
        <v>1</v>
      </c>
      <c r="F291" s="226"/>
      <c r="G291" s="228" t="s">
        <v>628</v>
      </c>
      <c r="H291" s="229" t="s">
        <v>629</v>
      </c>
      <c r="I291" s="225" t="s">
        <v>630</v>
      </c>
      <c r="J291" s="225" t="s">
        <v>603</v>
      </c>
      <c r="AU291" s="194"/>
      <c r="AV291" s="194"/>
      <c r="AW291" s="194"/>
      <c r="AX291" s="194"/>
      <c r="AY291" s="194"/>
      <c r="AZ291" s="194"/>
    </row>
    <row r="292" spans="1:52" ht="96" x14ac:dyDescent="0.2">
      <c r="A292" s="70">
        <v>288</v>
      </c>
      <c r="B292" s="223" t="s">
        <v>634</v>
      </c>
      <c r="C292" s="224"/>
      <c r="D292" s="225" t="s">
        <v>627</v>
      </c>
      <c r="E292" s="226">
        <f>VLOOKUP(D292,'[1]000'!$B$19:$C$34,2,0)</f>
        <v>1</v>
      </c>
      <c r="F292" s="226"/>
      <c r="G292" s="228" t="s">
        <v>628</v>
      </c>
      <c r="H292" s="229" t="s">
        <v>629</v>
      </c>
      <c r="I292" s="225" t="s">
        <v>635</v>
      </c>
      <c r="J292" s="225" t="s">
        <v>603</v>
      </c>
      <c r="AU292" s="194"/>
      <c r="AV292" s="194"/>
      <c r="AW292" s="194"/>
      <c r="AX292" s="194"/>
      <c r="AY292" s="194"/>
      <c r="AZ292" s="194"/>
    </row>
    <row r="293" spans="1:52" ht="96" x14ac:dyDescent="0.2">
      <c r="A293" s="70">
        <v>289</v>
      </c>
      <c r="B293" s="223" t="s">
        <v>636</v>
      </c>
      <c r="C293" s="224"/>
      <c r="D293" s="225" t="s">
        <v>627</v>
      </c>
      <c r="E293" s="226">
        <f>VLOOKUP(D293,'[1]000'!$B$19:$C$34,2,0)</f>
        <v>1</v>
      </c>
      <c r="F293" s="226"/>
      <c r="G293" s="228" t="s">
        <v>628</v>
      </c>
      <c r="H293" s="229" t="s">
        <v>629</v>
      </c>
      <c r="I293" s="225" t="s">
        <v>635</v>
      </c>
      <c r="J293" s="225" t="s">
        <v>603</v>
      </c>
      <c r="AU293" s="194"/>
      <c r="AV293" s="194"/>
      <c r="AW293" s="194"/>
      <c r="AX293" s="194"/>
      <c r="AY293" s="194"/>
      <c r="AZ293" s="194"/>
    </row>
    <row r="294" spans="1:52" ht="96" x14ac:dyDescent="0.2">
      <c r="A294" s="70">
        <v>290</v>
      </c>
      <c r="B294" s="223" t="s">
        <v>637</v>
      </c>
      <c r="C294" s="224"/>
      <c r="D294" s="225" t="s">
        <v>627</v>
      </c>
      <c r="E294" s="226">
        <f>VLOOKUP(D294,'[1]000'!$B$19:$C$34,2,0)</f>
        <v>1</v>
      </c>
      <c r="F294" s="226"/>
      <c r="G294" s="228" t="s">
        <v>628</v>
      </c>
      <c r="H294" s="229" t="s">
        <v>629</v>
      </c>
      <c r="I294" s="225" t="s">
        <v>635</v>
      </c>
      <c r="J294" s="225" t="s">
        <v>603</v>
      </c>
      <c r="AU294" s="194"/>
      <c r="AV294" s="194"/>
      <c r="AW294" s="194"/>
      <c r="AX294" s="194"/>
      <c r="AY294" s="194"/>
      <c r="AZ294" s="194"/>
    </row>
    <row r="295" spans="1:52" ht="96" x14ac:dyDescent="0.2">
      <c r="A295" s="70">
        <v>291</v>
      </c>
      <c r="B295" s="223" t="s">
        <v>638</v>
      </c>
      <c r="C295" s="224"/>
      <c r="D295" s="225" t="s">
        <v>627</v>
      </c>
      <c r="E295" s="226">
        <f>VLOOKUP(D295,'[1]000'!$B$19:$C$34,2,0)</f>
        <v>1</v>
      </c>
      <c r="F295" s="226"/>
      <c r="G295" s="228" t="s">
        <v>628</v>
      </c>
      <c r="H295" s="229" t="s">
        <v>629</v>
      </c>
      <c r="I295" s="225" t="s">
        <v>635</v>
      </c>
      <c r="J295" s="225" t="s">
        <v>603</v>
      </c>
      <c r="AU295" s="194"/>
      <c r="AV295" s="194"/>
      <c r="AW295" s="194"/>
      <c r="AX295" s="194"/>
      <c r="AY295" s="194"/>
      <c r="AZ295" s="194"/>
    </row>
    <row r="296" spans="1:52" ht="96" x14ac:dyDescent="0.2">
      <c r="A296" s="70">
        <v>292</v>
      </c>
      <c r="B296" s="223" t="s">
        <v>639</v>
      </c>
      <c r="C296" s="224"/>
      <c r="D296" s="225" t="s">
        <v>627</v>
      </c>
      <c r="E296" s="226">
        <f>VLOOKUP(D296,'[1]000'!$B$19:$C$34,2,0)</f>
        <v>1</v>
      </c>
      <c r="F296" s="225"/>
      <c r="G296" s="228" t="s">
        <v>628</v>
      </c>
      <c r="H296" s="229" t="s">
        <v>629</v>
      </c>
      <c r="I296" s="225" t="s">
        <v>640</v>
      </c>
      <c r="J296" s="225" t="s">
        <v>603</v>
      </c>
      <c r="AU296" s="194"/>
      <c r="AV296" s="194"/>
      <c r="AW296" s="194"/>
      <c r="AX296" s="194"/>
      <c r="AY296" s="194"/>
      <c r="AZ296" s="194"/>
    </row>
    <row r="297" spans="1:52" ht="96" x14ac:dyDescent="0.2">
      <c r="A297" s="70">
        <v>293</v>
      </c>
      <c r="B297" s="223" t="s">
        <v>641</v>
      </c>
      <c r="C297" s="224"/>
      <c r="D297" s="225" t="s">
        <v>627</v>
      </c>
      <c r="E297" s="226">
        <f>VLOOKUP(D297,'[1]000'!$B$19:$C$34,2,0)</f>
        <v>1</v>
      </c>
      <c r="F297" s="226"/>
      <c r="G297" s="228" t="s">
        <v>628</v>
      </c>
      <c r="H297" s="229" t="s">
        <v>629</v>
      </c>
      <c r="I297" s="225" t="s">
        <v>640</v>
      </c>
      <c r="J297" s="225" t="s">
        <v>603</v>
      </c>
      <c r="AU297" s="194"/>
      <c r="AV297" s="194"/>
      <c r="AW297" s="194"/>
      <c r="AX297" s="194"/>
      <c r="AY297" s="194"/>
      <c r="AZ297" s="194"/>
    </row>
    <row r="298" spans="1:52" ht="96" x14ac:dyDescent="0.2">
      <c r="A298" s="70">
        <v>294</v>
      </c>
      <c r="B298" s="223" t="s">
        <v>642</v>
      </c>
      <c r="C298" s="224"/>
      <c r="D298" s="225" t="s">
        <v>627</v>
      </c>
      <c r="E298" s="226">
        <f>VLOOKUP(D298,'[1]000'!$B$19:$C$34,2,0)</f>
        <v>1</v>
      </c>
      <c r="F298" s="226"/>
      <c r="G298" s="228" t="s">
        <v>628</v>
      </c>
      <c r="H298" s="229" t="s">
        <v>629</v>
      </c>
      <c r="I298" s="225" t="s">
        <v>640</v>
      </c>
      <c r="J298" s="225" t="s">
        <v>603</v>
      </c>
      <c r="AU298" s="194"/>
      <c r="AV298" s="194"/>
      <c r="AW298" s="194"/>
      <c r="AX298" s="194"/>
      <c r="AY298" s="194"/>
      <c r="AZ298" s="194"/>
    </row>
    <row r="299" spans="1:52" ht="96" x14ac:dyDescent="0.2">
      <c r="A299" s="70">
        <v>295</v>
      </c>
      <c r="B299" s="223" t="s">
        <v>643</v>
      </c>
      <c r="C299" s="224"/>
      <c r="D299" s="225" t="s">
        <v>627</v>
      </c>
      <c r="E299" s="226">
        <f>VLOOKUP(D299,'[1]000'!$B$19:$C$34,2,0)</f>
        <v>1</v>
      </c>
      <c r="F299" s="226"/>
      <c r="G299" s="228" t="s">
        <v>628</v>
      </c>
      <c r="H299" s="229" t="s">
        <v>629</v>
      </c>
      <c r="I299" s="225" t="s">
        <v>640</v>
      </c>
      <c r="J299" s="225" t="s">
        <v>603</v>
      </c>
      <c r="AU299" s="194"/>
      <c r="AV299" s="194"/>
      <c r="AW299" s="194"/>
      <c r="AX299" s="194"/>
      <c r="AY299" s="194"/>
      <c r="AZ299" s="194"/>
    </row>
    <row r="300" spans="1:52" ht="96" x14ac:dyDescent="0.2">
      <c r="A300" s="70">
        <v>296</v>
      </c>
      <c r="B300" s="223" t="s">
        <v>644</v>
      </c>
      <c r="C300" s="224"/>
      <c r="D300" s="225" t="s">
        <v>627</v>
      </c>
      <c r="E300" s="226">
        <f>VLOOKUP(D300,'[1]000'!$B$19:$C$34,2,0)</f>
        <v>1</v>
      </c>
      <c r="F300" s="226"/>
      <c r="G300" s="228" t="s">
        <v>628</v>
      </c>
      <c r="H300" s="229" t="s">
        <v>629</v>
      </c>
      <c r="I300" s="225" t="s">
        <v>645</v>
      </c>
      <c r="J300" s="225" t="s">
        <v>603</v>
      </c>
      <c r="AU300" s="194"/>
      <c r="AV300" s="194"/>
      <c r="AW300" s="194"/>
      <c r="AX300" s="194"/>
      <c r="AY300" s="194"/>
      <c r="AZ300" s="194"/>
    </row>
    <row r="301" spans="1:52" ht="96" x14ac:dyDescent="0.2">
      <c r="A301" s="70">
        <v>297</v>
      </c>
      <c r="B301" s="223" t="s">
        <v>646</v>
      </c>
      <c r="C301" s="224"/>
      <c r="D301" s="225" t="s">
        <v>627</v>
      </c>
      <c r="E301" s="226">
        <f>VLOOKUP(D301,'[1]000'!$B$19:$C$34,2,0)</f>
        <v>1</v>
      </c>
      <c r="F301" s="226"/>
      <c r="G301" s="228" t="s">
        <v>628</v>
      </c>
      <c r="H301" s="229" t="s">
        <v>629</v>
      </c>
      <c r="I301" s="225" t="s">
        <v>645</v>
      </c>
      <c r="J301" s="225" t="s">
        <v>603</v>
      </c>
      <c r="AU301" s="194"/>
      <c r="AV301" s="194"/>
      <c r="AW301" s="194"/>
      <c r="AX301" s="194"/>
      <c r="AY301" s="194"/>
      <c r="AZ301" s="194"/>
    </row>
    <row r="302" spans="1:52" ht="96" x14ac:dyDescent="0.2">
      <c r="A302" s="70">
        <v>298</v>
      </c>
      <c r="B302" s="223" t="s">
        <v>647</v>
      </c>
      <c r="C302" s="224"/>
      <c r="D302" s="225" t="s">
        <v>627</v>
      </c>
      <c r="E302" s="226">
        <f>VLOOKUP(D302,'[1]000'!$B$19:$C$34,2,0)</f>
        <v>1</v>
      </c>
      <c r="F302" s="226"/>
      <c r="G302" s="228" t="s">
        <v>628</v>
      </c>
      <c r="H302" s="229" t="s">
        <v>629</v>
      </c>
      <c r="I302" s="225" t="s">
        <v>645</v>
      </c>
      <c r="J302" s="225" t="s">
        <v>603</v>
      </c>
      <c r="AU302" s="194"/>
      <c r="AV302" s="194"/>
      <c r="AW302" s="194"/>
      <c r="AX302" s="194"/>
      <c r="AY302" s="194"/>
      <c r="AZ302" s="194"/>
    </row>
    <row r="303" spans="1:52" ht="96" x14ac:dyDescent="0.2">
      <c r="A303" s="70">
        <v>299</v>
      </c>
      <c r="B303" s="223" t="s">
        <v>648</v>
      </c>
      <c r="C303" s="224"/>
      <c r="D303" s="225" t="s">
        <v>627</v>
      </c>
      <c r="E303" s="226">
        <f>VLOOKUP(D303,'[1]000'!$B$19:$C$34,2,0)</f>
        <v>1</v>
      </c>
      <c r="F303" s="226"/>
      <c r="G303" s="228" t="s">
        <v>628</v>
      </c>
      <c r="H303" s="229" t="s">
        <v>629</v>
      </c>
      <c r="I303" s="225" t="s">
        <v>645</v>
      </c>
      <c r="J303" s="225" t="s">
        <v>603</v>
      </c>
      <c r="AU303" s="194"/>
      <c r="AV303" s="194"/>
      <c r="AW303" s="194"/>
      <c r="AX303" s="194"/>
      <c r="AY303" s="194"/>
      <c r="AZ303" s="194"/>
    </row>
    <row r="304" spans="1:52" ht="96" x14ac:dyDescent="0.2">
      <c r="A304" s="70">
        <v>300</v>
      </c>
      <c r="B304" s="223" t="s">
        <v>649</v>
      </c>
      <c r="C304" s="224"/>
      <c r="D304" s="225" t="s">
        <v>627</v>
      </c>
      <c r="E304" s="226">
        <f>VLOOKUP(D304,'[1]000'!$B$19:$C$34,2,0)</f>
        <v>1</v>
      </c>
      <c r="F304" s="226"/>
      <c r="G304" s="228" t="s">
        <v>628</v>
      </c>
      <c r="H304" s="229" t="s">
        <v>629</v>
      </c>
      <c r="I304" s="225" t="s">
        <v>650</v>
      </c>
      <c r="J304" s="225" t="s">
        <v>603</v>
      </c>
      <c r="AU304" s="194"/>
      <c r="AV304" s="194"/>
      <c r="AW304" s="194"/>
      <c r="AX304" s="194"/>
      <c r="AY304" s="194"/>
      <c r="AZ304" s="194"/>
    </row>
    <row r="305" spans="1:52" ht="96" x14ac:dyDescent="0.2">
      <c r="A305" s="70">
        <v>301</v>
      </c>
      <c r="B305" s="223" t="s">
        <v>651</v>
      </c>
      <c r="C305" s="224"/>
      <c r="D305" s="225" t="s">
        <v>627</v>
      </c>
      <c r="E305" s="226">
        <f>VLOOKUP(D305,'[1]000'!$B$19:$C$34,2,0)</f>
        <v>1</v>
      </c>
      <c r="F305" s="226"/>
      <c r="G305" s="228" t="s">
        <v>628</v>
      </c>
      <c r="H305" s="229" t="s">
        <v>629</v>
      </c>
      <c r="I305" s="225" t="s">
        <v>650</v>
      </c>
      <c r="J305" s="225" t="s">
        <v>603</v>
      </c>
      <c r="AU305" s="194"/>
      <c r="AV305" s="194"/>
      <c r="AW305" s="194"/>
      <c r="AX305" s="194"/>
      <c r="AY305" s="194"/>
      <c r="AZ305" s="194"/>
    </row>
    <row r="306" spans="1:52" ht="96" x14ac:dyDescent="0.2">
      <c r="A306" s="70">
        <v>302</v>
      </c>
      <c r="B306" s="223" t="s">
        <v>652</v>
      </c>
      <c r="C306" s="224"/>
      <c r="D306" s="225" t="s">
        <v>627</v>
      </c>
      <c r="E306" s="226">
        <f>VLOOKUP(D306,'[1]000'!$B$19:$C$34,2,0)</f>
        <v>1</v>
      </c>
      <c r="F306" s="226"/>
      <c r="G306" s="228" t="s">
        <v>628</v>
      </c>
      <c r="H306" s="229" t="s">
        <v>629</v>
      </c>
      <c r="I306" s="225" t="s">
        <v>650</v>
      </c>
      <c r="J306" s="225" t="s">
        <v>603</v>
      </c>
      <c r="AU306" s="194"/>
      <c r="AV306" s="194"/>
      <c r="AW306" s="194"/>
      <c r="AX306" s="194"/>
      <c r="AY306" s="194"/>
      <c r="AZ306" s="194"/>
    </row>
    <row r="307" spans="1:52" ht="96" x14ac:dyDescent="0.2">
      <c r="A307" s="70">
        <v>303</v>
      </c>
      <c r="B307" s="223" t="s">
        <v>653</v>
      </c>
      <c r="C307" s="224"/>
      <c r="D307" s="225" t="s">
        <v>627</v>
      </c>
      <c r="E307" s="226">
        <f>VLOOKUP(D307,'[1]000'!$B$19:$C$34,2,0)</f>
        <v>1</v>
      </c>
      <c r="F307" s="226"/>
      <c r="G307" s="228" t="s">
        <v>628</v>
      </c>
      <c r="H307" s="229" t="s">
        <v>629</v>
      </c>
      <c r="I307" s="225" t="s">
        <v>650</v>
      </c>
      <c r="J307" s="225" t="s">
        <v>603</v>
      </c>
      <c r="AU307" s="194"/>
      <c r="AV307" s="194"/>
      <c r="AW307" s="194"/>
      <c r="AX307" s="194"/>
      <c r="AY307" s="194"/>
      <c r="AZ307" s="194"/>
    </row>
    <row r="308" spans="1:52" ht="96" x14ac:dyDescent="0.2">
      <c r="A308" s="70">
        <v>304</v>
      </c>
      <c r="B308" s="223" t="s">
        <v>654</v>
      </c>
      <c r="C308" s="224"/>
      <c r="D308" s="225" t="s">
        <v>627</v>
      </c>
      <c r="E308" s="226">
        <f>VLOOKUP(D308,'[1]000'!$B$19:$C$34,2,0)</f>
        <v>1</v>
      </c>
      <c r="F308" s="226"/>
      <c r="G308" s="228" t="s">
        <v>628</v>
      </c>
      <c r="H308" s="229" t="s">
        <v>629</v>
      </c>
      <c r="I308" s="225" t="s">
        <v>655</v>
      </c>
      <c r="J308" s="225" t="s">
        <v>603</v>
      </c>
      <c r="AU308" s="194"/>
      <c r="AV308" s="194"/>
      <c r="AW308" s="194"/>
      <c r="AX308" s="194"/>
      <c r="AY308" s="194"/>
      <c r="AZ308" s="194"/>
    </row>
    <row r="309" spans="1:52" ht="96" x14ac:dyDescent="0.2">
      <c r="A309" s="70">
        <v>305</v>
      </c>
      <c r="B309" s="223" t="s">
        <v>656</v>
      </c>
      <c r="C309" s="224"/>
      <c r="D309" s="225" t="s">
        <v>627</v>
      </c>
      <c r="E309" s="226">
        <f>VLOOKUP(D309,'[1]000'!$B$19:$C$34,2,0)</f>
        <v>1</v>
      </c>
      <c r="F309" s="226"/>
      <c r="G309" s="228" t="s">
        <v>628</v>
      </c>
      <c r="H309" s="229" t="s">
        <v>629</v>
      </c>
      <c r="I309" s="225" t="s">
        <v>655</v>
      </c>
      <c r="J309" s="225" t="s">
        <v>603</v>
      </c>
      <c r="AU309" s="194"/>
      <c r="AV309" s="194"/>
      <c r="AW309" s="194"/>
      <c r="AX309" s="194"/>
      <c r="AY309" s="194"/>
      <c r="AZ309" s="194"/>
    </row>
    <row r="310" spans="1:52" ht="96" x14ac:dyDescent="0.2">
      <c r="A310" s="70">
        <v>306</v>
      </c>
      <c r="B310" s="223" t="s">
        <v>657</v>
      </c>
      <c r="C310" s="224"/>
      <c r="D310" s="225" t="s">
        <v>627</v>
      </c>
      <c r="E310" s="226">
        <f>VLOOKUP(D310,'[1]000'!$B$19:$C$34,2,0)</f>
        <v>1</v>
      </c>
      <c r="F310" s="226"/>
      <c r="G310" s="228" t="s">
        <v>628</v>
      </c>
      <c r="H310" s="229" t="s">
        <v>629</v>
      </c>
      <c r="I310" s="225" t="s">
        <v>655</v>
      </c>
      <c r="J310" s="225" t="s">
        <v>603</v>
      </c>
      <c r="AU310" s="194"/>
      <c r="AV310" s="194"/>
      <c r="AW310" s="194"/>
      <c r="AX310" s="194"/>
      <c r="AY310" s="194"/>
      <c r="AZ310" s="194"/>
    </row>
    <row r="311" spans="1:52" ht="96" x14ac:dyDescent="0.2">
      <c r="A311" s="70">
        <v>307</v>
      </c>
      <c r="B311" s="223" t="s">
        <v>658</v>
      </c>
      <c r="C311" s="224"/>
      <c r="D311" s="225" t="s">
        <v>627</v>
      </c>
      <c r="E311" s="226">
        <f>VLOOKUP(D311,'[1]000'!$B$19:$C$34,2,0)</f>
        <v>1</v>
      </c>
      <c r="F311" s="226"/>
      <c r="G311" s="228" t="s">
        <v>628</v>
      </c>
      <c r="H311" s="229" t="s">
        <v>629</v>
      </c>
      <c r="I311" s="225" t="s">
        <v>655</v>
      </c>
      <c r="J311" s="225" t="s">
        <v>603</v>
      </c>
      <c r="AU311" s="194"/>
      <c r="AV311" s="194"/>
      <c r="AW311" s="194"/>
      <c r="AX311" s="194"/>
      <c r="AY311" s="194"/>
      <c r="AZ311" s="194"/>
    </row>
    <row r="312" spans="1:52" ht="168" x14ac:dyDescent="0.2">
      <c r="A312" s="70">
        <v>308</v>
      </c>
      <c r="B312" s="223" t="s">
        <v>659</v>
      </c>
      <c r="C312" s="224"/>
      <c r="D312" s="225" t="s">
        <v>121</v>
      </c>
      <c r="E312" s="226">
        <v>1</v>
      </c>
      <c r="F312" s="226" t="s">
        <v>449</v>
      </c>
      <c r="G312" s="228" t="s">
        <v>660</v>
      </c>
      <c r="H312" s="229" t="s">
        <v>661</v>
      </c>
      <c r="I312" s="225" t="s">
        <v>662</v>
      </c>
      <c r="J312" s="225" t="s">
        <v>603</v>
      </c>
      <c r="AU312" s="194"/>
      <c r="AV312" s="194"/>
      <c r="AW312" s="194"/>
      <c r="AX312" s="194"/>
      <c r="AY312" s="194"/>
      <c r="AZ312" s="194"/>
    </row>
    <row r="313" spans="1:52" ht="48" x14ac:dyDescent="0.2">
      <c r="A313" s="70">
        <v>309</v>
      </c>
      <c r="B313" s="223" t="s">
        <v>663</v>
      </c>
      <c r="C313" s="224"/>
      <c r="D313" s="225" t="s">
        <v>133</v>
      </c>
      <c r="E313" s="226">
        <f>VLOOKUP(D313,'[1]000'!$B$19:$C$34,2,0)</f>
        <v>0.6</v>
      </c>
      <c r="F313" s="226"/>
      <c r="G313" s="228" t="s">
        <v>664</v>
      </c>
      <c r="H313" s="229" t="s">
        <v>168</v>
      </c>
      <c r="I313" s="225" t="s">
        <v>623</v>
      </c>
      <c r="J313" s="225" t="s">
        <v>603</v>
      </c>
      <c r="AU313" s="194"/>
      <c r="AV313" s="194"/>
      <c r="AW313" s="194"/>
      <c r="AX313" s="194"/>
      <c r="AY313" s="194"/>
      <c r="AZ313" s="194"/>
    </row>
    <row r="314" spans="1:52" ht="69" customHeight="1" x14ac:dyDescent="0.2">
      <c r="A314" s="70">
        <v>310</v>
      </c>
      <c r="B314" s="223" t="s">
        <v>665</v>
      </c>
      <c r="C314" s="224"/>
      <c r="D314" s="225" t="s">
        <v>133</v>
      </c>
      <c r="E314" s="226">
        <f>VLOOKUP(D314,'[1]000'!$B$19:$C$34,2,0)</f>
        <v>0.6</v>
      </c>
      <c r="F314" s="226"/>
      <c r="G314" s="228" t="s">
        <v>666</v>
      </c>
      <c r="H314" s="229" t="s">
        <v>135</v>
      </c>
      <c r="I314" s="225" t="s">
        <v>623</v>
      </c>
      <c r="J314" s="225" t="s">
        <v>603</v>
      </c>
      <c r="AU314" s="194"/>
      <c r="AV314" s="194"/>
      <c r="AW314" s="194"/>
      <c r="AX314" s="194"/>
      <c r="AY314" s="194"/>
      <c r="AZ314" s="194"/>
    </row>
    <row r="315" spans="1:52" ht="48" x14ac:dyDescent="0.2">
      <c r="A315" s="70">
        <v>311</v>
      </c>
      <c r="B315" s="223" t="s">
        <v>667</v>
      </c>
      <c r="C315" s="224"/>
      <c r="D315" s="225" t="s">
        <v>138</v>
      </c>
      <c r="E315" s="226">
        <f>VLOOKUP(D315,'[1]000'!$B$19:$C$34,2,0)</f>
        <v>0.8</v>
      </c>
      <c r="F315" s="226"/>
      <c r="G315" s="228" t="s">
        <v>668</v>
      </c>
      <c r="H315" s="229" t="s">
        <v>669</v>
      </c>
      <c r="I315" s="225" t="s">
        <v>670</v>
      </c>
      <c r="J315" s="225" t="s">
        <v>603</v>
      </c>
      <c r="AU315" s="194"/>
      <c r="AV315" s="194"/>
      <c r="AW315" s="194"/>
      <c r="AX315" s="194"/>
      <c r="AY315" s="194"/>
      <c r="AZ315" s="194"/>
    </row>
    <row r="316" spans="1:52" x14ac:dyDescent="0.2">
      <c r="A316" s="70">
        <v>312</v>
      </c>
      <c r="B316" s="223" t="s">
        <v>671</v>
      </c>
      <c r="C316" s="224"/>
      <c r="D316" s="225" t="s">
        <v>480</v>
      </c>
      <c r="E316" s="226">
        <f>VLOOKUP(D316,'[1]000'!$B$19:$C$34,2,0)</f>
        <v>1</v>
      </c>
      <c r="F316" s="226"/>
      <c r="G316" s="228" t="s">
        <v>481</v>
      </c>
      <c r="H316" s="229" t="s">
        <v>672</v>
      </c>
      <c r="I316" s="225" t="s">
        <v>673</v>
      </c>
      <c r="J316" s="225" t="s">
        <v>603</v>
      </c>
      <c r="AU316" s="194"/>
      <c r="AV316" s="194"/>
      <c r="AW316" s="194"/>
      <c r="AX316" s="194"/>
      <c r="AY316" s="194"/>
      <c r="AZ316" s="194"/>
    </row>
    <row r="317" spans="1:52" x14ac:dyDescent="0.2">
      <c r="A317" s="70">
        <v>313</v>
      </c>
      <c r="B317" s="223" t="s">
        <v>674</v>
      </c>
      <c r="C317" s="224"/>
      <c r="D317" s="225" t="s">
        <v>480</v>
      </c>
      <c r="E317" s="226">
        <f>VLOOKUP(D317,'[1]000'!$B$19:$C$34,2,0)</f>
        <v>1</v>
      </c>
      <c r="F317" s="226"/>
      <c r="G317" s="228" t="s">
        <v>481</v>
      </c>
      <c r="H317" s="229" t="s">
        <v>482</v>
      </c>
      <c r="I317" s="225" t="s">
        <v>673</v>
      </c>
      <c r="J317" s="225" t="s">
        <v>603</v>
      </c>
      <c r="AU317" s="194"/>
      <c r="AV317" s="194"/>
      <c r="AW317" s="194"/>
      <c r="AX317" s="194"/>
      <c r="AY317" s="194"/>
      <c r="AZ317" s="194"/>
    </row>
    <row r="318" spans="1:52" x14ac:dyDescent="0.2">
      <c r="A318" s="70">
        <v>314</v>
      </c>
      <c r="B318" s="223" t="s">
        <v>675</v>
      </c>
      <c r="C318" s="224"/>
      <c r="D318" s="225" t="s">
        <v>480</v>
      </c>
      <c r="E318" s="226">
        <f>VLOOKUP(D318,'[1]000'!$B$19:$C$34,2,0)</f>
        <v>1</v>
      </c>
      <c r="F318" s="226"/>
      <c r="G318" s="228" t="s">
        <v>481</v>
      </c>
      <c r="H318" s="229" t="s">
        <v>672</v>
      </c>
      <c r="I318" s="225" t="s">
        <v>673</v>
      </c>
      <c r="J318" s="225" t="s">
        <v>603</v>
      </c>
      <c r="AU318" s="194"/>
      <c r="AV318" s="194"/>
      <c r="AW318" s="194"/>
      <c r="AX318" s="194"/>
      <c r="AY318" s="194"/>
      <c r="AZ318" s="194"/>
    </row>
    <row r="319" spans="1:52" x14ac:dyDescent="0.2">
      <c r="A319" s="70">
        <v>315</v>
      </c>
      <c r="B319" s="223" t="s">
        <v>676</v>
      </c>
      <c r="C319" s="224"/>
      <c r="D319" s="225" t="s">
        <v>480</v>
      </c>
      <c r="E319" s="226">
        <f>VLOOKUP(D319,'[1]000'!$B$19:$C$34,2,0)</f>
        <v>1</v>
      </c>
      <c r="F319" s="226"/>
      <c r="G319" s="228" t="s">
        <v>481</v>
      </c>
      <c r="H319" s="229" t="s">
        <v>677</v>
      </c>
      <c r="I319" s="225" t="s">
        <v>673</v>
      </c>
      <c r="J319" s="225" t="s">
        <v>603</v>
      </c>
      <c r="AU319" s="194"/>
      <c r="AV319" s="194"/>
      <c r="AW319" s="194"/>
      <c r="AX319" s="194"/>
      <c r="AY319" s="194"/>
      <c r="AZ319" s="194"/>
    </row>
    <row r="320" spans="1:52" x14ac:dyDescent="0.2">
      <c r="A320" s="70">
        <v>316</v>
      </c>
      <c r="B320" s="223" t="s">
        <v>678</v>
      </c>
      <c r="C320" s="224"/>
      <c r="D320" s="225" t="s">
        <v>480</v>
      </c>
      <c r="E320" s="226">
        <f>VLOOKUP(D320,'[1]000'!$B$19:$C$34,2,0)</f>
        <v>1</v>
      </c>
      <c r="F320" s="226"/>
      <c r="G320" s="228" t="s">
        <v>481</v>
      </c>
      <c r="H320" s="229" t="s">
        <v>672</v>
      </c>
      <c r="I320" s="225" t="s">
        <v>679</v>
      </c>
      <c r="J320" s="225" t="s">
        <v>603</v>
      </c>
      <c r="AU320" s="194"/>
      <c r="AV320" s="194"/>
      <c r="AW320" s="194"/>
      <c r="AX320" s="194"/>
      <c r="AY320" s="194"/>
      <c r="AZ320" s="194"/>
    </row>
    <row r="321" spans="1:52" ht="24.75" customHeight="1" x14ac:dyDescent="0.2">
      <c r="A321" s="70">
        <v>317</v>
      </c>
      <c r="B321" s="223" t="s">
        <v>680</v>
      </c>
      <c r="C321" s="224"/>
      <c r="D321" s="225" t="s">
        <v>681</v>
      </c>
      <c r="E321" s="226">
        <f>VLOOKUP(D321,'[1]000'!$B$19:$C$34,2,0)</f>
        <v>0.4</v>
      </c>
      <c r="F321" s="226"/>
      <c r="G321" s="228" t="s">
        <v>481</v>
      </c>
      <c r="H321" s="229" t="s">
        <v>682</v>
      </c>
      <c r="I321" s="225" t="s">
        <v>679</v>
      </c>
      <c r="J321" s="225" t="s">
        <v>603</v>
      </c>
      <c r="AU321" s="194"/>
      <c r="AV321" s="194"/>
      <c r="AW321" s="194"/>
      <c r="AX321" s="194"/>
      <c r="AY321" s="194"/>
      <c r="AZ321" s="194"/>
    </row>
    <row r="322" spans="1:52" x14ac:dyDescent="0.2">
      <c r="A322" s="70">
        <v>318</v>
      </c>
      <c r="B322" s="223" t="s">
        <v>683</v>
      </c>
      <c r="C322" s="224"/>
      <c r="D322" s="225" t="s">
        <v>480</v>
      </c>
      <c r="E322" s="226">
        <f>VLOOKUP(D322,'[1]000'!$B$19:$C$34,2,0)</f>
        <v>1</v>
      </c>
      <c r="F322" s="226"/>
      <c r="G322" s="228" t="s">
        <v>481</v>
      </c>
      <c r="H322" s="229" t="s">
        <v>684</v>
      </c>
      <c r="I322" s="225" t="s">
        <v>685</v>
      </c>
      <c r="J322" s="225" t="s">
        <v>603</v>
      </c>
      <c r="AU322" s="194"/>
      <c r="AV322" s="194"/>
      <c r="AW322" s="194"/>
      <c r="AX322" s="194"/>
      <c r="AY322" s="194"/>
      <c r="AZ322" s="194"/>
    </row>
    <row r="323" spans="1:52" x14ac:dyDescent="0.2">
      <c r="A323" s="70">
        <v>319</v>
      </c>
      <c r="B323" s="223" t="s">
        <v>686</v>
      </c>
      <c r="C323" s="224"/>
      <c r="D323" s="225" t="s">
        <v>480</v>
      </c>
      <c r="E323" s="226">
        <f>VLOOKUP(D323,'[1]000'!$B$19:$C$34,2,0)</f>
        <v>1</v>
      </c>
      <c r="F323" s="226"/>
      <c r="G323" s="228" t="s">
        <v>481</v>
      </c>
      <c r="H323" s="229" t="s">
        <v>684</v>
      </c>
      <c r="I323" s="225" t="s">
        <v>673</v>
      </c>
      <c r="J323" s="225" t="s">
        <v>603</v>
      </c>
      <c r="AU323" s="194"/>
      <c r="AV323" s="194"/>
      <c r="AW323" s="194"/>
      <c r="AX323" s="194"/>
      <c r="AY323" s="194"/>
      <c r="AZ323" s="194"/>
    </row>
    <row r="324" spans="1:52" x14ac:dyDescent="0.2">
      <c r="A324" s="70">
        <v>320</v>
      </c>
      <c r="B324" s="223" t="s">
        <v>687</v>
      </c>
      <c r="C324" s="224"/>
      <c r="D324" s="225" t="s">
        <v>480</v>
      </c>
      <c r="E324" s="226">
        <f>VLOOKUP(D324,'[1]000'!$B$19:$C$34,2,0)</f>
        <v>1</v>
      </c>
      <c r="F324" s="226"/>
      <c r="G324" s="228" t="s">
        <v>481</v>
      </c>
      <c r="H324" s="229" t="s">
        <v>684</v>
      </c>
      <c r="I324" s="225" t="s">
        <v>673</v>
      </c>
      <c r="J324" s="225" t="s">
        <v>603</v>
      </c>
      <c r="AU324" s="194"/>
      <c r="AV324" s="194"/>
      <c r="AW324" s="194"/>
      <c r="AX324" s="194"/>
      <c r="AY324" s="194"/>
      <c r="AZ324" s="194"/>
    </row>
    <row r="325" spans="1:52" x14ac:dyDescent="0.2">
      <c r="A325" s="70">
        <v>321</v>
      </c>
      <c r="B325" s="223" t="s">
        <v>688</v>
      </c>
      <c r="C325" s="224"/>
      <c r="D325" s="225" t="s">
        <v>480</v>
      </c>
      <c r="E325" s="226">
        <f>VLOOKUP(D325,'[1]000'!$B$19:$C$34,2,0)</f>
        <v>1</v>
      </c>
      <c r="F325" s="226"/>
      <c r="G325" s="228" t="s">
        <v>481</v>
      </c>
      <c r="H325" s="229" t="s">
        <v>689</v>
      </c>
      <c r="I325" s="225" t="s">
        <v>685</v>
      </c>
      <c r="J325" s="225" t="s">
        <v>603</v>
      </c>
      <c r="AU325" s="194"/>
      <c r="AV325" s="194"/>
      <c r="AW325" s="194"/>
      <c r="AX325" s="194"/>
      <c r="AY325" s="194"/>
      <c r="AZ325" s="194"/>
    </row>
    <row r="326" spans="1:52" x14ac:dyDescent="0.2">
      <c r="A326" s="70">
        <v>322</v>
      </c>
      <c r="B326" s="223" t="s">
        <v>690</v>
      </c>
      <c r="C326" s="224"/>
      <c r="D326" s="225" t="s">
        <v>480</v>
      </c>
      <c r="E326" s="226">
        <f>VLOOKUP(D326,'[1]000'!$B$19:$C$34,2,0)</f>
        <v>1</v>
      </c>
      <c r="F326" s="226"/>
      <c r="G326" s="228" t="s">
        <v>481</v>
      </c>
      <c r="H326" s="229" t="s">
        <v>684</v>
      </c>
      <c r="I326" s="225" t="s">
        <v>673</v>
      </c>
      <c r="J326" s="225" t="s">
        <v>603</v>
      </c>
      <c r="AU326" s="194"/>
      <c r="AV326" s="194"/>
      <c r="AW326" s="194"/>
      <c r="AX326" s="194"/>
      <c r="AY326" s="194"/>
      <c r="AZ326" s="194"/>
    </row>
    <row r="327" spans="1:52" x14ac:dyDescent="0.2">
      <c r="A327" s="70">
        <v>323</v>
      </c>
      <c r="B327" s="223" t="s">
        <v>691</v>
      </c>
      <c r="C327" s="224"/>
      <c r="D327" s="225" t="s">
        <v>480</v>
      </c>
      <c r="E327" s="226">
        <f>VLOOKUP(D327,'[1]000'!$B$19:$C$34,2,0)</f>
        <v>1</v>
      </c>
      <c r="F327" s="226"/>
      <c r="G327" s="228" t="s">
        <v>481</v>
      </c>
      <c r="H327" s="229" t="s">
        <v>684</v>
      </c>
      <c r="I327" s="225" t="s">
        <v>673</v>
      </c>
      <c r="J327" s="225" t="s">
        <v>603</v>
      </c>
      <c r="AU327" s="194"/>
      <c r="AV327" s="194"/>
      <c r="AW327" s="194"/>
      <c r="AX327" s="194"/>
      <c r="AY327" s="194"/>
      <c r="AZ327" s="194"/>
    </row>
    <row r="328" spans="1:52" ht="72" x14ac:dyDescent="0.2">
      <c r="A328" s="70">
        <v>324</v>
      </c>
      <c r="B328" s="223" t="s">
        <v>692</v>
      </c>
      <c r="C328" s="224"/>
      <c r="D328" s="225" t="s">
        <v>121</v>
      </c>
      <c r="E328" s="226">
        <v>1</v>
      </c>
      <c r="F328" s="226" t="s">
        <v>520</v>
      </c>
      <c r="G328" s="228" t="s">
        <v>693</v>
      </c>
      <c r="H328" s="229" t="s">
        <v>168</v>
      </c>
      <c r="I328" s="225" t="s">
        <v>694</v>
      </c>
      <c r="J328" s="225" t="s">
        <v>603</v>
      </c>
      <c r="AU328" s="194"/>
      <c r="AV328" s="194"/>
      <c r="AW328" s="194"/>
      <c r="AX328" s="194"/>
      <c r="AY328" s="194"/>
      <c r="AZ328" s="194"/>
    </row>
    <row r="329" spans="1:52" ht="48" x14ac:dyDescent="0.2">
      <c r="A329" s="70">
        <v>325</v>
      </c>
      <c r="B329" s="223" t="s">
        <v>695</v>
      </c>
      <c r="C329" s="224"/>
      <c r="D329" s="225" t="s">
        <v>627</v>
      </c>
      <c r="E329" s="226">
        <f>VLOOKUP(D329,'[1]000'!$B$19:$C$34,2,0)</f>
        <v>1</v>
      </c>
      <c r="F329" s="226"/>
      <c r="G329" s="228" t="s">
        <v>696</v>
      </c>
      <c r="H329" s="229" t="s">
        <v>697</v>
      </c>
      <c r="I329" s="225" t="s">
        <v>698</v>
      </c>
      <c r="J329" s="225" t="s">
        <v>603</v>
      </c>
      <c r="AU329" s="194"/>
      <c r="AV329" s="194"/>
      <c r="AW329" s="194"/>
      <c r="AX329" s="194"/>
      <c r="AY329" s="194"/>
      <c r="AZ329" s="194"/>
    </row>
    <row r="330" spans="1:52" ht="48" x14ac:dyDescent="0.2">
      <c r="A330" s="70">
        <v>326</v>
      </c>
      <c r="B330" s="223" t="s">
        <v>699</v>
      </c>
      <c r="C330" s="224"/>
      <c r="D330" s="225" t="s">
        <v>627</v>
      </c>
      <c r="E330" s="226">
        <f>VLOOKUP(D330,'[1]000'!$B$19:$C$34,2,0)</f>
        <v>1</v>
      </c>
      <c r="F330" s="226"/>
      <c r="G330" s="228" t="s">
        <v>696</v>
      </c>
      <c r="H330" s="229" t="s">
        <v>697</v>
      </c>
      <c r="I330" s="225" t="s">
        <v>700</v>
      </c>
      <c r="J330" s="225" t="s">
        <v>603</v>
      </c>
      <c r="AU330" s="194"/>
      <c r="AV330" s="194"/>
      <c r="AW330" s="194"/>
      <c r="AX330" s="194"/>
      <c r="AY330" s="194"/>
      <c r="AZ330" s="194"/>
    </row>
    <row r="331" spans="1:52" ht="48" x14ac:dyDescent="0.2">
      <c r="A331" s="70">
        <v>327</v>
      </c>
      <c r="B331" s="223" t="s">
        <v>701</v>
      </c>
      <c r="C331" s="224"/>
      <c r="D331" s="225" t="s">
        <v>627</v>
      </c>
      <c r="E331" s="226">
        <f>VLOOKUP(D331,'[1]000'!$B$19:$C$34,2,0)</f>
        <v>1</v>
      </c>
      <c r="F331" s="226"/>
      <c r="G331" s="228" t="s">
        <v>696</v>
      </c>
      <c r="H331" s="229" t="s">
        <v>697</v>
      </c>
      <c r="I331" s="225" t="s">
        <v>702</v>
      </c>
      <c r="J331" s="225" t="s">
        <v>603</v>
      </c>
      <c r="AU331" s="194"/>
      <c r="AV331" s="194"/>
      <c r="AW331" s="194"/>
      <c r="AX331" s="194"/>
      <c r="AY331" s="194"/>
      <c r="AZ331" s="194"/>
    </row>
    <row r="332" spans="1:52" ht="48" x14ac:dyDescent="0.2">
      <c r="A332" s="70">
        <v>328</v>
      </c>
      <c r="B332" s="223" t="s">
        <v>703</v>
      </c>
      <c r="C332" s="224"/>
      <c r="D332" s="225" t="s">
        <v>627</v>
      </c>
      <c r="E332" s="226">
        <f>VLOOKUP(D332,'[1]000'!$B$19:$C$34,2,0)</f>
        <v>1</v>
      </c>
      <c r="F332" s="226"/>
      <c r="G332" s="228" t="s">
        <v>696</v>
      </c>
      <c r="H332" s="229" t="s">
        <v>697</v>
      </c>
      <c r="I332" s="225" t="s">
        <v>704</v>
      </c>
      <c r="J332" s="225" t="s">
        <v>603</v>
      </c>
      <c r="AU332" s="194"/>
      <c r="AV332" s="194"/>
      <c r="AW332" s="194"/>
      <c r="AX332" s="194"/>
      <c r="AY332" s="194"/>
      <c r="AZ332" s="194"/>
    </row>
    <row r="333" spans="1:52" ht="48" x14ac:dyDescent="0.2">
      <c r="A333" s="70">
        <v>329</v>
      </c>
      <c r="B333" s="223" t="s">
        <v>705</v>
      </c>
      <c r="C333" s="224"/>
      <c r="D333" s="225" t="s">
        <v>627</v>
      </c>
      <c r="E333" s="226">
        <f>VLOOKUP(D333,'[1]000'!$B$19:$C$34,2,0)</f>
        <v>1</v>
      </c>
      <c r="F333" s="226"/>
      <c r="G333" s="228" t="s">
        <v>706</v>
      </c>
      <c r="H333" s="229" t="s">
        <v>707</v>
      </c>
      <c r="I333" s="225" t="s">
        <v>704</v>
      </c>
      <c r="J333" s="225" t="s">
        <v>603</v>
      </c>
      <c r="AU333" s="194"/>
      <c r="AV333" s="194"/>
      <c r="AW333" s="194"/>
      <c r="AX333" s="194"/>
      <c r="AY333" s="194"/>
      <c r="AZ333" s="194"/>
    </row>
    <row r="334" spans="1:52" ht="48" x14ac:dyDescent="0.2">
      <c r="A334" s="70">
        <v>330</v>
      </c>
      <c r="B334" s="223" t="s">
        <v>708</v>
      </c>
      <c r="C334" s="224"/>
      <c r="D334" s="225" t="s">
        <v>627</v>
      </c>
      <c r="E334" s="226">
        <f>VLOOKUP(D334,'[1]000'!$B$19:$C$34,2,0)</f>
        <v>1</v>
      </c>
      <c r="F334" s="226"/>
      <c r="G334" s="228" t="s">
        <v>706</v>
      </c>
      <c r="H334" s="229" t="s">
        <v>707</v>
      </c>
      <c r="I334" s="225" t="s">
        <v>704</v>
      </c>
      <c r="J334" s="225" t="s">
        <v>603</v>
      </c>
      <c r="AU334" s="194"/>
      <c r="AV334" s="194"/>
      <c r="AW334" s="194"/>
      <c r="AX334" s="194"/>
      <c r="AY334" s="194"/>
      <c r="AZ334" s="194"/>
    </row>
    <row r="335" spans="1:52" ht="72" x14ac:dyDescent="0.2">
      <c r="A335" s="70">
        <v>331</v>
      </c>
      <c r="B335" s="223" t="s">
        <v>709</v>
      </c>
      <c r="C335" s="224"/>
      <c r="D335" s="225" t="s">
        <v>156</v>
      </c>
      <c r="E335" s="226">
        <f>VLOOKUP(D335,'[1]000'!$B$19:$C$34,2,0)</f>
        <v>0.4</v>
      </c>
      <c r="F335" s="226"/>
      <c r="G335" s="228" t="s">
        <v>710</v>
      </c>
      <c r="H335" s="229" t="s">
        <v>711</v>
      </c>
      <c r="I335" s="225" t="s">
        <v>712</v>
      </c>
      <c r="J335" s="225" t="s">
        <v>713</v>
      </c>
      <c r="AU335" s="194"/>
      <c r="AV335" s="194"/>
      <c r="AW335" s="194"/>
      <c r="AX335" s="194"/>
      <c r="AY335" s="194"/>
      <c r="AZ335" s="194"/>
    </row>
    <row r="336" spans="1:52" ht="72" x14ac:dyDescent="0.2">
      <c r="A336" s="70">
        <v>332</v>
      </c>
      <c r="B336" s="223" t="s">
        <v>714</v>
      </c>
      <c r="C336" s="224"/>
      <c r="D336" s="225" t="s">
        <v>121</v>
      </c>
      <c r="E336" s="226">
        <v>1</v>
      </c>
      <c r="F336" s="226" t="s">
        <v>520</v>
      </c>
      <c r="G336" s="228" t="s">
        <v>715</v>
      </c>
      <c r="H336" s="229" t="s">
        <v>129</v>
      </c>
      <c r="I336" s="225" t="s">
        <v>716</v>
      </c>
      <c r="J336" s="225" t="s">
        <v>603</v>
      </c>
      <c r="AU336" s="194"/>
      <c r="AV336" s="194"/>
      <c r="AW336" s="194"/>
      <c r="AX336" s="194"/>
      <c r="AY336" s="194"/>
      <c r="AZ336" s="194"/>
    </row>
    <row r="337" spans="1:52" s="239" customFormat="1" ht="126" customHeight="1" x14ac:dyDescent="0.2">
      <c r="A337" s="70">
        <v>333</v>
      </c>
      <c r="B337" s="223" t="s">
        <v>717</v>
      </c>
      <c r="C337" s="224"/>
      <c r="D337" s="225" t="s">
        <v>121</v>
      </c>
      <c r="E337" s="226">
        <v>1</v>
      </c>
      <c r="F337" s="226" t="s">
        <v>718</v>
      </c>
      <c r="G337" s="228" t="s">
        <v>719</v>
      </c>
      <c r="H337" s="229" t="s">
        <v>522</v>
      </c>
      <c r="I337" s="225" t="s">
        <v>720</v>
      </c>
      <c r="J337" s="225" t="s">
        <v>603</v>
      </c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</row>
    <row r="338" spans="1:52" ht="120" x14ac:dyDescent="0.2">
      <c r="A338" s="70">
        <v>334</v>
      </c>
      <c r="B338" s="223" t="s">
        <v>721</v>
      </c>
      <c r="C338" s="224"/>
      <c r="D338" s="225" t="s">
        <v>156</v>
      </c>
      <c r="E338" s="226">
        <f>VLOOKUP(D338,'[1]000'!$B$19:$C$34,2,0)</f>
        <v>0.4</v>
      </c>
      <c r="F338" s="226"/>
      <c r="G338" s="228" t="s">
        <v>722</v>
      </c>
      <c r="H338" s="229" t="s">
        <v>723</v>
      </c>
      <c r="I338" s="225" t="s">
        <v>724</v>
      </c>
      <c r="J338" s="225" t="s">
        <v>603</v>
      </c>
      <c r="AU338" s="194"/>
      <c r="AV338" s="194"/>
      <c r="AW338" s="194"/>
      <c r="AX338" s="194"/>
      <c r="AY338" s="194"/>
      <c r="AZ338" s="194"/>
    </row>
    <row r="339" spans="1:52" ht="72" x14ac:dyDescent="0.2">
      <c r="A339" s="70">
        <v>335</v>
      </c>
      <c r="B339" s="223" t="s">
        <v>725</v>
      </c>
      <c r="C339" s="224"/>
      <c r="D339" s="225" t="s">
        <v>156</v>
      </c>
      <c r="E339" s="226">
        <f>VLOOKUP(D339,'[1]000'!$B$19:$C$34,2,0)</f>
        <v>0.4</v>
      </c>
      <c r="F339" s="226"/>
      <c r="G339" s="225" t="s">
        <v>485</v>
      </c>
      <c r="H339" s="227" t="s">
        <v>486</v>
      </c>
      <c r="I339" s="225" t="s">
        <v>726</v>
      </c>
      <c r="J339" s="225" t="s">
        <v>603</v>
      </c>
      <c r="AU339" s="194"/>
      <c r="AV339" s="194"/>
      <c r="AW339" s="194"/>
      <c r="AX339" s="194"/>
      <c r="AY339" s="194"/>
      <c r="AZ339" s="194"/>
    </row>
    <row r="340" spans="1:52" ht="96" x14ac:dyDescent="0.2">
      <c r="A340" s="70">
        <v>336</v>
      </c>
      <c r="B340" s="223" t="s">
        <v>727</v>
      </c>
      <c r="C340" s="224"/>
      <c r="D340" s="225" t="s">
        <v>156</v>
      </c>
      <c r="E340" s="226">
        <f>VLOOKUP(D340,'[1]000'!$B$19:$C$34,2,0)</f>
        <v>0.4</v>
      </c>
      <c r="F340" s="226"/>
      <c r="G340" s="225" t="s">
        <v>728</v>
      </c>
      <c r="H340" s="227" t="s">
        <v>486</v>
      </c>
      <c r="I340" s="225" t="s">
        <v>726</v>
      </c>
      <c r="J340" s="225" t="s">
        <v>603</v>
      </c>
      <c r="AU340" s="194"/>
      <c r="AV340" s="194"/>
      <c r="AW340" s="194"/>
      <c r="AX340" s="194"/>
      <c r="AY340" s="194"/>
      <c r="AZ340" s="194"/>
    </row>
    <row r="341" spans="1:52" ht="144" customHeight="1" x14ac:dyDescent="0.2">
      <c r="A341" s="70">
        <v>337</v>
      </c>
      <c r="B341" s="223" t="s">
        <v>729</v>
      </c>
      <c r="C341" s="224"/>
      <c r="D341" s="225" t="s">
        <v>156</v>
      </c>
      <c r="E341" s="226">
        <f>VLOOKUP(D341,'[1]000'!$B$19:$C$34,2,0)</f>
        <v>0.4</v>
      </c>
      <c r="F341" s="226"/>
      <c r="G341" s="225" t="s">
        <v>730</v>
      </c>
      <c r="H341" s="227" t="s">
        <v>486</v>
      </c>
      <c r="I341" s="225" t="s">
        <v>716</v>
      </c>
      <c r="J341" s="225" t="s">
        <v>603</v>
      </c>
      <c r="AU341" s="194"/>
      <c r="AV341" s="194"/>
      <c r="AW341" s="194"/>
      <c r="AX341" s="194"/>
      <c r="AY341" s="194"/>
      <c r="AZ341" s="194"/>
    </row>
    <row r="342" spans="1:52" ht="96" x14ac:dyDescent="0.2">
      <c r="A342" s="70">
        <v>338</v>
      </c>
      <c r="B342" s="223" t="s">
        <v>731</v>
      </c>
      <c r="C342" s="224"/>
      <c r="D342" s="225" t="s">
        <v>156</v>
      </c>
      <c r="E342" s="226">
        <f>VLOOKUP(D342,'[1]000'!$B$19:$C$34,2,0)</f>
        <v>0.4</v>
      </c>
      <c r="F342" s="226"/>
      <c r="G342" s="225" t="s">
        <v>732</v>
      </c>
      <c r="H342" s="227" t="s">
        <v>486</v>
      </c>
      <c r="I342" s="225" t="s">
        <v>733</v>
      </c>
      <c r="J342" s="225" t="s">
        <v>603</v>
      </c>
      <c r="AU342" s="194"/>
      <c r="AV342" s="194"/>
      <c r="AW342" s="194"/>
      <c r="AX342" s="194"/>
      <c r="AY342" s="194"/>
      <c r="AZ342" s="194"/>
    </row>
    <row r="343" spans="1:52" ht="96" x14ac:dyDescent="0.2">
      <c r="A343" s="70">
        <v>339</v>
      </c>
      <c r="B343" s="223" t="s">
        <v>734</v>
      </c>
      <c r="C343" s="224"/>
      <c r="D343" s="225" t="s">
        <v>156</v>
      </c>
      <c r="E343" s="226">
        <f>VLOOKUP(D343,'[1]000'!$B$19:$C$34,2,0)</f>
        <v>0.4</v>
      </c>
      <c r="F343" s="226"/>
      <c r="G343" s="225" t="s">
        <v>735</v>
      </c>
      <c r="H343" s="227" t="s">
        <v>486</v>
      </c>
      <c r="I343" s="225" t="s">
        <v>736</v>
      </c>
      <c r="J343" s="225" t="s">
        <v>603</v>
      </c>
      <c r="AU343" s="194"/>
      <c r="AV343" s="194"/>
      <c r="AW343" s="194"/>
      <c r="AX343" s="194"/>
      <c r="AY343" s="194"/>
      <c r="AZ343" s="194"/>
    </row>
    <row r="344" spans="1:52" ht="72" x14ac:dyDescent="0.2">
      <c r="A344" s="70">
        <v>340</v>
      </c>
      <c r="B344" s="223" t="s">
        <v>737</v>
      </c>
      <c r="C344" s="224"/>
      <c r="D344" s="225" t="s">
        <v>121</v>
      </c>
      <c r="E344" s="226">
        <v>1</v>
      </c>
      <c r="F344" s="226" t="s">
        <v>122</v>
      </c>
      <c r="G344" s="228" t="s">
        <v>738</v>
      </c>
      <c r="H344" s="227" t="s">
        <v>522</v>
      </c>
      <c r="I344" s="225" t="s">
        <v>739</v>
      </c>
      <c r="J344" s="225" t="s">
        <v>603</v>
      </c>
      <c r="AU344" s="194"/>
      <c r="AV344" s="194"/>
      <c r="AW344" s="194"/>
      <c r="AX344" s="194"/>
      <c r="AY344" s="194"/>
      <c r="AZ344" s="194"/>
    </row>
    <row r="345" spans="1:52" ht="120" x14ac:dyDescent="0.2">
      <c r="A345" s="70">
        <v>341</v>
      </c>
      <c r="B345" s="223" t="s">
        <v>740</v>
      </c>
      <c r="C345" s="224"/>
      <c r="D345" s="225" t="s">
        <v>121</v>
      </c>
      <c r="E345" s="226">
        <v>1</v>
      </c>
      <c r="F345" s="226" t="s">
        <v>122</v>
      </c>
      <c r="G345" s="228" t="s">
        <v>741</v>
      </c>
      <c r="H345" s="227" t="s">
        <v>522</v>
      </c>
      <c r="I345" s="225" t="s">
        <v>720</v>
      </c>
      <c r="J345" s="225" t="s">
        <v>603</v>
      </c>
      <c r="AU345" s="194"/>
      <c r="AV345" s="194"/>
      <c r="AW345" s="194"/>
      <c r="AX345" s="194"/>
      <c r="AY345" s="194"/>
      <c r="AZ345" s="194"/>
    </row>
    <row r="346" spans="1:52" ht="72" x14ac:dyDescent="0.2">
      <c r="A346" s="70">
        <v>342</v>
      </c>
      <c r="B346" s="223" t="s">
        <v>742</v>
      </c>
      <c r="C346" s="224"/>
      <c r="D346" s="225" t="s">
        <v>121</v>
      </c>
      <c r="E346" s="226">
        <v>1</v>
      </c>
      <c r="F346" s="226" t="s">
        <v>122</v>
      </c>
      <c r="G346" s="228" t="s">
        <v>743</v>
      </c>
      <c r="H346" s="227" t="s">
        <v>522</v>
      </c>
      <c r="I346" s="225" t="s">
        <v>744</v>
      </c>
      <c r="J346" s="225" t="s">
        <v>603</v>
      </c>
      <c r="AU346" s="194"/>
      <c r="AV346" s="194"/>
      <c r="AW346" s="194"/>
      <c r="AX346" s="194"/>
      <c r="AY346" s="194"/>
      <c r="AZ346" s="194"/>
    </row>
    <row r="347" spans="1:52" ht="48" x14ac:dyDescent="0.2">
      <c r="A347" s="70">
        <v>343</v>
      </c>
      <c r="B347" s="223" t="s">
        <v>745</v>
      </c>
      <c r="C347" s="224"/>
      <c r="D347" s="225" t="s">
        <v>121</v>
      </c>
      <c r="E347" s="226">
        <v>1</v>
      </c>
      <c r="F347" s="226" t="s">
        <v>122</v>
      </c>
      <c r="G347" s="228" t="s">
        <v>746</v>
      </c>
      <c r="H347" s="227" t="s">
        <v>522</v>
      </c>
      <c r="I347" s="225" t="s">
        <v>623</v>
      </c>
      <c r="J347" s="225" t="s">
        <v>603</v>
      </c>
      <c r="AU347" s="194"/>
      <c r="AV347" s="194"/>
      <c r="AW347" s="194"/>
      <c r="AX347" s="194"/>
      <c r="AY347" s="194"/>
      <c r="AZ347" s="194"/>
    </row>
    <row r="348" spans="1:52" ht="72" x14ac:dyDescent="0.2">
      <c r="A348" s="70">
        <v>344</v>
      </c>
      <c r="B348" s="223" t="s">
        <v>747</v>
      </c>
      <c r="C348" s="224"/>
      <c r="D348" s="225" t="s">
        <v>121</v>
      </c>
      <c r="E348" s="226">
        <v>1</v>
      </c>
      <c r="F348" s="226" t="s">
        <v>122</v>
      </c>
      <c r="G348" s="228" t="s">
        <v>748</v>
      </c>
      <c r="H348" s="227" t="s">
        <v>522</v>
      </c>
      <c r="I348" s="225" t="s">
        <v>744</v>
      </c>
      <c r="J348" s="225" t="s">
        <v>603</v>
      </c>
      <c r="AU348" s="194"/>
      <c r="AV348" s="194"/>
      <c r="AW348" s="194"/>
      <c r="AX348" s="194"/>
      <c r="AY348" s="194"/>
      <c r="AZ348" s="194"/>
    </row>
    <row r="349" spans="1:52" ht="120" x14ac:dyDescent="0.2">
      <c r="A349" s="70">
        <v>345</v>
      </c>
      <c r="B349" s="223" t="s">
        <v>717</v>
      </c>
      <c r="C349" s="224"/>
      <c r="D349" s="225" t="s">
        <v>121</v>
      </c>
      <c r="E349" s="226">
        <v>1</v>
      </c>
      <c r="F349" s="226" t="s">
        <v>718</v>
      </c>
      <c r="G349" s="228" t="s">
        <v>719</v>
      </c>
      <c r="H349" s="229" t="s">
        <v>522</v>
      </c>
      <c r="I349" s="225" t="s">
        <v>720</v>
      </c>
      <c r="J349" s="225" t="s">
        <v>603</v>
      </c>
      <c r="AU349" s="194"/>
      <c r="AV349" s="194"/>
      <c r="AW349" s="194"/>
      <c r="AX349" s="194"/>
      <c r="AY349" s="194"/>
      <c r="AZ349" s="194"/>
    </row>
    <row r="350" spans="1:52" ht="48" x14ac:dyDescent="0.2">
      <c r="A350" s="70">
        <v>346</v>
      </c>
      <c r="B350" s="223" t="s">
        <v>749</v>
      </c>
      <c r="C350" s="224"/>
      <c r="D350" s="225" t="s">
        <v>121</v>
      </c>
      <c r="E350" s="226">
        <v>1</v>
      </c>
      <c r="F350" s="226" t="s">
        <v>718</v>
      </c>
      <c r="G350" s="228" t="s">
        <v>750</v>
      </c>
      <c r="H350" s="227" t="s">
        <v>124</v>
      </c>
      <c r="I350" s="225" t="s">
        <v>716</v>
      </c>
      <c r="J350" s="225" t="s">
        <v>603</v>
      </c>
      <c r="AU350" s="194"/>
      <c r="AV350" s="194"/>
      <c r="AW350" s="194"/>
      <c r="AX350" s="194"/>
      <c r="AY350" s="194"/>
      <c r="AZ350" s="194"/>
    </row>
    <row r="351" spans="1:52" s="233" customFormat="1" ht="48" x14ac:dyDescent="0.2">
      <c r="A351" s="70">
        <v>347</v>
      </c>
      <c r="B351" s="223" t="s">
        <v>751</v>
      </c>
      <c r="C351" s="224"/>
      <c r="D351" s="225" t="s">
        <v>138</v>
      </c>
      <c r="E351" s="226">
        <f>VLOOKUP(D351,'[2]000'!$B$19:$C$34,2,0)</f>
        <v>0.8</v>
      </c>
      <c r="F351" s="226"/>
      <c r="G351" s="228" t="s">
        <v>752</v>
      </c>
      <c r="H351" s="227" t="s">
        <v>522</v>
      </c>
      <c r="I351" s="225" t="s">
        <v>623</v>
      </c>
      <c r="J351" s="225" t="s">
        <v>603</v>
      </c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</row>
    <row r="352" spans="1:52" ht="72" x14ac:dyDescent="0.2">
      <c r="A352" s="70">
        <v>348</v>
      </c>
      <c r="B352" s="223" t="s">
        <v>753</v>
      </c>
      <c r="C352" s="224"/>
      <c r="D352" s="225" t="s">
        <v>121</v>
      </c>
      <c r="E352" s="226">
        <v>1</v>
      </c>
      <c r="F352" s="226" t="s">
        <v>122</v>
      </c>
      <c r="G352" s="225" t="s">
        <v>754</v>
      </c>
      <c r="H352" s="227" t="s">
        <v>124</v>
      </c>
      <c r="I352" s="225" t="s">
        <v>755</v>
      </c>
      <c r="J352" s="225" t="s">
        <v>531</v>
      </c>
      <c r="AU352" s="194"/>
      <c r="AV352" s="194"/>
      <c r="AW352" s="194"/>
      <c r="AX352" s="194"/>
      <c r="AY352" s="194"/>
      <c r="AZ352" s="194"/>
    </row>
    <row r="353" spans="1:52" ht="72" x14ac:dyDescent="0.2">
      <c r="A353" s="70">
        <v>349</v>
      </c>
      <c r="B353" s="223" t="s">
        <v>756</v>
      </c>
      <c r="C353" s="224"/>
      <c r="D353" s="225" t="s">
        <v>133</v>
      </c>
      <c r="E353" s="226">
        <f>VLOOKUP(D353,'[1]000'!$B$19:$C$34,2,0)</f>
        <v>0.6</v>
      </c>
      <c r="F353" s="226"/>
      <c r="G353" s="228" t="s">
        <v>757</v>
      </c>
      <c r="H353" s="229" t="s">
        <v>146</v>
      </c>
      <c r="I353" s="225" t="s">
        <v>758</v>
      </c>
      <c r="J353" s="225" t="s">
        <v>759</v>
      </c>
      <c r="AU353" s="194"/>
      <c r="AV353" s="194"/>
      <c r="AW353" s="194"/>
      <c r="AX353" s="194"/>
      <c r="AY353" s="194"/>
      <c r="AZ353" s="194"/>
    </row>
    <row r="354" spans="1:52" ht="48" x14ac:dyDescent="0.2">
      <c r="A354" s="70">
        <v>350</v>
      </c>
      <c r="B354" s="223" t="s">
        <v>760</v>
      </c>
      <c r="C354" s="224"/>
      <c r="D354" s="225" t="s">
        <v>121</v>
      </c>
      <c r="E354" s="226">
        <v>1</v>
      </c>
      <c r="F354" s="226" t="s">
        <v>122</v>
      </c>
      <c r="G354" s="228" t="s">
        <v>761</v>
      </c>
      <c r="H354" s="229" t="s">
        <v>762</v>
      </c>
      <c r="I354" s="225" t="s">
        <v>763</v>
      </c>
      <c r="J354" s="225" t="s">
        <v>531</v>
      </c>
      <c r="AU354" s="194"/>
      <c r="AV354" s="194"/>
      <c r="AW354" s="194"/>
      <c r="AX354" s="194"/>
      <c r="AY354" s="194"/>
      <c r="AZ354" s="194"/>
    </row>
    <row r="355" spans="1:52" ht="48" x14ac:dyDescent="0.2">
      <c r="A355" s="70">
        <v>351</v>
      </c>
      <c r="B355" s="223" t="s">
        <v>764</v>
      </c>
      <c r="C355" s="224"/>
      <c r="D355" s="225" t="s">
        <v>121</v>
      </c>
      <c r="E355" s="226">
        <v>1</v>
      </c>
      <c r="F355" s="226" t="s">
        <v>122</v>
      </c>
      <c r="G355" s="228" t="s">
        <v>765</v>
      </c>
      <c r="H355" s="229" t="s">
        <v>762</v>
      </c>
      <c r="I355" s="225" t="s">
        <v>763</v>
      </c>
      <c r="J355" s="225" t="s">
        <v>531</v>
      </c>
      <c r="AU355" s="194"/>
      <c r="AV355" s="194"/>
      <c r="AW355" s="194"/>
      <c r="AX355" s="194"/>
      <c r="AY355" s="194"/>
      <c r="AZ355" s="194"/>
    </row>
    <row r="356" spans="1:52" ht="48" x14ac:dyDescent="0.2">
      <c r="A356" s="70">
        <v>352</v>
      </c>
      <c r="B356" s="223" t="s">
        <v>766</v>
      </c>
      <c r="C356" s="224"/>
      <c r="D356" s="225" t="s">
        <v>133</v>
      </c>
      <c r="E356" s="226">
        <f>VLOOKUP(D356,'[1]000'!$B$19:$C$34,2,0)</f>
        <v>0.6</v>
      </c>
      <c r="F356" s="226"/>
      <c r="G356" s="228" t="s">
        <v>767</v>
      </c>
      <c r="H356" s="229" t="s">
        <v>135</v>
      </c>
      <c r="I356" s="225" t="s">
        <v>768</v>
      </c>
      <c r="J356" s="225" t="s">
        <v>531</v>
      </c>
      <c r="AU356" s="194"/>
      <c r="AV356" s="194"/>
      <c r="AW356" s="194"/>
      <c r="AX356" s="194"/>
      <c r="AY356" s="194"/>
      <c r="AZ356" s="194"/>
    </row>
    <row r="357" spans="1:52" ht="48" x14ac:dyDescent="0.2">
      <c r="A357" s="70">
        <v>353</v>
      </c>
      <c r="B357" s="223" t="s">
        <v>769</v>
      </c>
      <c r="C357" s="224"/>
      <c r="D357" s="225" t="s">
        <v>133</v>
      </c>
      <c r="E357" s="226">
        <f>VLOOKUP(D357,'[1]000'!$B$19:$C$34,2,0)</f>
        <v>0.6</v>
      </c>
      <c r="F357" s="226"/>
      <c r="G357" s="228" t="s">
        <v>770</v>
      </c>
      <c r="H357" s="229" t="s">
        <v>135</v>
      </c>
      <c r="I357" s="225" t="s">
        <v>771</v>
      </c>
      <c r="J357" s="225" t="s">
        <v>531</v>
      </c>
      <c r="AU357" s="194"/>
      <c r="AV357" s="194"/>
      <c r="AW357" s="194"/>
      <c r="AX357" s="194"/>
      <c r="AY357" s="194"/>
      <c r="AZ357" s="194"/>
    </row>
    <row r="358" spans="1:52" ht="120" x14ac:dyDescent="0.2">
      <c r="A358" s="70">
        <v>354</v>
      </c>
      <c r="B358" s="223" t="s">
        <v>772</v>
      </c>
      <c r="C358" s="224"/>
      <c r="D358" s="225" t="s">
        <v>179</v>
      </c>
      <c r="E358" s="226">
        <f>VLOOKUP(D358,'[1]000'!$B$19:$C$34,2,0)</f>
        <v>0.2</v>
      </c>
      <c r="F358" s="226"/>
      <c r="G358" s="228" t="s">
        <v>773</v>
      </c>
      <c r="H358" s="229" t="s">
        <v>774</v>
      </c>
      <c r="I358" s="225" t="s">
        <v>775</v>
      </c>
      <c r="J358" s="225" t="s">
        <v>531</v>
      </c>
      <c r="AU358" s="194"/>
      <c r="AV358" s="194"/>
      <c r="AW358" s="194"/>
      <c r="AX358" s="194"/>
      <c r="AY358" s="194"/>
      <c r="AZ358" s="194"/>
    </row>
    <row r="359" spans="1:52" ht="120" x14ac:dyDescent="0.2">
      <c r="A359" s="70">
        <v>355</v>
      </c>
      <c r="B359" s="223" t="s">
        <v>776</v>
      </c>
      <c r="C359" s="224"/>
      <c r="D359" s="225" t="s">
        <v>179</v>
      </c>
      <c r="E359" s="226">
        <f>VLOOKUP(D359,'[1]000'!$B$19:$C$34,2,0)</f>
        <v>0.2</v>
      </c>
      <c r="F359" s="226"/>
      <c r="G359" s="228" t="s">
        <v>773</v>
      </c>
      <c r="H359" s="229" t="s">
        <v>774</v>
      </c>
      <c r="I359" s="225" t="s">
        <v>775</v>
      </c>
      <c r="J359" s="225" t="s">
        <v>531</v>
      </c>
      <c r="AU359" s="194"/>
      <c r="AV359" s="194"/>
      <c r="AW359" s="194"/>
      <c r="AX359" s="194"/>
      <c r="AY359" s="194"/>
      <c r="AZ359" s="194"/>
    </row>
    <row r="360" spans="1:52" ht="120" x14ac:dyDescent="0.2">
      <c r="A360" s="70">
        <v>356</v>
      </c>
      <c r="B360" s="223" t="s">
        <v>777</v>
      </c>
      <c r="C360" s="224"/>
      <c r="D360" s="225" t="s">
        <v>179</v>
      </c>
      <c r="E360" s="226">
        <f>VLOOKUP(D360,'[1]000'!$B$19:$C$34,2,0)</f>
        <v>0.2</v>
      </c>
      <c r="F360" s="226"/>
      <c r="G360" s="228" t="s">
        <v>773</v>
      </c>
      <c r="H360" s="229" t="s">
        <v>774</v>
      </c>
      <c r="I360" s="225" t="s">
        <v>778</v>
      </c>
      <c r="J360" s="225" t="s">
        <v>531</v>
      </c>
      <c r="AU360" s="194"/>
      <c r="AV360" s="194"/>
      <c r="AW360" s="194"/>
      <c r="AX360" s="194"/>
      <c r="AY360" s="194"/>
      <c r="AZ360" s="194"/>
    </row>
    <row r="361" spans="1:52" ht="120" x14ac:dyDescent="0.2">
      <c r="A361" s="70">
        <v>357</v>
      </c>
      <c r="B361" s="223" t="s">
        <v>779</v>
      </c>
      <c r="C361" s="224"/>
      <c r="D361" s="225" t="s">
        <v>179</v>
      </c>
      <c r="E361" s="226">
        <f>VLOOKUP(D361,'[1]000'!$B$19:$C$34,2,0)</f>
        <v>0.2</v>
      </c>
      <c r="F361" s="226"/>
      <c r="G361" s="228" t="s">
        <v>773</v>
      </c>
      <c r="H361" s="229" t="s">
        <v>774</v>
      </c>
      <c r="I361" s="225" t="s">
        <v>530</v>
      </c>
      <c r="J361" s="225" t="s">
        <v>531</v>
      </c>
      <c r="AU361" s="194"/>
      <c r="AV361" s="194"/>
      <c r="AW361" s="194"/>
      <c r="AX361" s="194"/>
      <c r="AY361" s="194"/>
      <c r="AZ361" s="194"/>
    </row>
    <row r="362" spans="1:52" ht="120" x14ac:dyDescent="0.2">
      <c r="A362" s="70">
        <v>358</v>
      </c>
      <c r="B362" s="223" t="s">
        <v>780</v>
      </c>
      <c r="C362" s="224"/>
      <c r="D362" s="225" t="s">
        <v>179</v>
      </c>
      <c r="E362" s="226">
        <f>VLOOKUP(D362,'[1]000'!$B$19:$C$34,2,0)</f>
        <v>0.2</v>
      </c>
      <c r="F362" s="225"/>
      <c r="G362" s="228" t="s">
        <v>773</v>
      </c>
      <c r="H362" s="229" t="s">
        <v>774</v>
      </c>
      <c r="I362" s="225" t="s">
        <v>530</v>
      </c>
      <c r="J362" s="225" t="s">
        <v>531</v>
      </c>
      <c r="AU362" s="194"/>
      <c r="AV362" s="194"/>
      <c r="AW362" s="194"/>
      <c r="AX362" s="194"/>
      <c r="AY362" s="194"/>
      <c r="AZ362" s="194"/>
    </row>
    <row r="363" spans="1:52" ht="120" x14ac:dyDescent="0.2">
      <c r="A363" s="70">
        <v>359</v>
      </c>
      <c r="B363" s="223" t="s">
        <v>781</v>
      </c>
      <c r="C363" s="224"/>
      <c r="D363" s="225" t="s">
        <v>179</v>
      </c>
      <c r="E363" s="226">
        <f>VLOOKUP(D363,'[1]000'!$B$19:$C$34,2,0)</f>
        <v>0.2</v>
      </c>
      <c r="F363" s="226"/>
      <c r="G363" s="228" t="s">
        <v>773</v>
      </c>
      <c r="H363" s="229" t="s">
        <v>774</v>
      </c>
      <c r="I363" s="225" t="s">
        <v>530</v>
      </c>
      <c r="J363" s="225" t="s">
        <v>531</v>
      </c>
      <c r="AU363" s="194"/>
      <c r="AV363" s="194"/>
      <c r="AW363" s="194"/>
      <c r="AX363" s="194"/>
      <c r="AY363" s="194"/>
      <c r="AZ363" s="194"/>
    </row>
    <row r="364" spans="1:52" ht="120" x14ac:dyDescent="0.2">
      <c r="A364" s="70">
        <v>360</v>
      </c>
      <c r="B364" s="223" t="s">
        <v>782</v>
      </c>
      <c r="C364" s="224"/>
      <c r="D364" s="225" t="s">
        <v>179</v>
      </c>
      <c r="E364" s="226">
        <f>VLOOKUP(D364,'[1]000'!$B$19:$C$34,2,0)</f>
        <v>0.2</v>
      </c>
      <c r="F364" s="226"/>
      <c r="G364" s="228" t="s">
        <v>773</v>
      </c>
      <c r="H364" s="229" t="s">
        <v>774</v>
      </c>
      <c r="I364" s="225" t="s">
        <v>530</v>
      </c>
      <c r="J364" s="225" t="s">
        <v>531</v>
      </c>
      <c r="AU364" s="194"/>
      <c r="AV364" s="194"/>
      <c r="AW364" s="194"/>
      <c r="AX364" s="194"/>
      <c r="AY364" s="194"/>
      <c r="AZ364" s="194"/>
    </row>
    <row r="365" spans="1:52" ht="120" x14ac:dyDescent="0.2">
      <c r="A365" s="70">
        <v>361</v>
      </c>
      <c r="B365" s="223" t="s">
        <v>783</v>
      </c>
      <c r="C365" s="224"/>
      <c r="D365" s="225" t="s">
        <v>179</v>
      </c>
      <c r="E365" s="226">
        <f>VLOOKUP(D365,'[1]000'!$B$19:$C$34,2,0)</f>
        <v>0.2</v>
      </c>
      <c r="F365" s="226"/>
      <c r="G365" s="228" t="s">
        <v>773</v>
      </c>
      <c r="H365" s="229" t="s">
        <v>774</v>
      </c>
      <c r="I365" s="225" t="s">
        <v>784</v>
      </c>
      <c r="J365" s="225" t="s">
        <v>531</v>
      </c>
      <c r="AU365" s="194"/>
      <c r="AV365" s="194"/>
      <c r="AW365" s="194"/>
      <c r="AX365" s="194"/>
      <c r="AY365" s="194"/>
      <c r="AZ365" s="194"/>
    </row>
    <row r="366" spans="1:52" ht="48" x14ac:dyDescent="0.2">
      <c r="A366" s="70">
        <v>362</v>
      </c>
      <c r="B366" s="223" t="s">
        <v>785</v>
      </c>
      <c r="C366" s="224"/>
      <c r="D366" s="225" t="s">
        <v>133</v>
      </c>
      <c r="E366" s="226">
        <f>VLOOKUP(D366,'[1]000'!$B$19:$C$34,2,0)</f>
        <v>0.6</v>
      </c>
      <c r="F366" s="226"/>
      <c r="G366" s="228" t="s">
        <v>786</v>
      </c>
      <c r="H366" s="229" t="s">
        <v>525</v>
      </c>
      <c r="I366" s="225" t="s">
        <v>787</v>
      </c>
      <c r="J366" s="225" t="s">
        <v>531</v>
      </c>
      <c r="AU366" s="194"/>
      <c r="AV366" s="194"/>
      <c r="AW366" s="194"/>
      <c r="AX366" s="194"/>
      <c r="AY366" s="194"/>
      <c r="AZ366" s="194"/>
    </row>
    <row r="367" spans="1:52" ht="96" x14ac:dyDescent="0.2">
      <c r="A367" s="70">
        <v>363</v>
      </c>
      <c r="B367" s="223" t="s">
        <v>788</v>
      </c>
      <c r="C367" s="224"/>
      <c r="D367" s="225" t="s">
        <v>179</v>
      </c>
      <c r="E367" s="226">
        <f>VLOOKUP(D367,'[1]000'!$B$19:$C$34,2,0)</f>
        <v>0.2</v>
      </c>
      <c r="F367" s="226"/>
      <c r="G367" s="228" t="s">
        <v>789</v>
      </c>
      <c r="H367" s="229" t="s">
        <v>790</v>
      </c>
      <c r="I367" s="225" t="s">
        <v>791</v>
      </c>
      <c r="J367" s="225" t="s">
        <v>531</v>
      </c>
      <c r="AU367" s="194"/>
      <c r="AV367" s="194"/>
      <c r="AW367" s="194"/>
      <c r="AX367" s="194"/>
      <c r="AY367" s="194"/>
      <c r="AZ367" s="194"/>
    </row>
    <row r="368" spans="1:52" ht="96" x14ac:dyDescent="0.2">
      <c r="A368" s="70">
        <v>364</v>
      </c>
      <c r="B368" s="223" t="s">
        <v>792</v>
      </c>
      <c r="C368" s="224"/>
      <c r="D368" s="225" t="s">
        <v>179</v>
      </c>
      <c r="E368" s="226">
        <f>VLOOKUP(D368,'[1]000'!$B$19:$C$34,2,0)</f>
        <v>0.2</v>
      </c>
      <c r="F368" s="226"/>
      <c r="G368" s="228" t="s">
        <v>793</v>
      </c>
      <c r="H368" s="229" t="s">
        <v>790</v>
      </c>
      <c r="I368" s="225" t="s">
        <v>791</v>
      </c>
      <c r="J368" s="225" t="s">
        <v>531</v>
      </c>
      <c r="AU368" s="194"/>
      <c r="AV368" s="194"/>
      <c r="AW368" s="194"/>
      <c r="AX368" s="194"/>
      <c r="AY368" s="194"/>
      <c r="AZ368" s="194"/>
    </row>
    <row r="369" spans="1:52" ht="96" x14ac:dyDescent="0.2">
      <c r="A369" s="70">
        <v>365</v>
      </c>
      <c r="B369" s="223" t="s">
        <v>794</v>
      </c>
      <c r="C369" s="224"/>
      <c r="D369" s="225" t="s">
        <v>179</v>
      </c>
      <c r="E369" s="226">
        <f>VLOOKUP(D369,'[1]000'!$B$19:$C$34,2,0)</f>
        <v>0.2</v>
      </c>
      <c r="F369" s="226"/>
      <c r="G369" s="228" t="s">
        <v>795</v>
      </c>
      <c r="H369" s="229" t="s">
        <v>790</v>
      </c>
      <c r="I369" s="225" t="s">
        <v>791</v>
      </c>
      <c r="J369" s="225" t="s">
        <v>531</v>
      </c>
      <c r="AU369" s="194"/>
      <c r="AV369" s="194"/>
      <c r="AW369" s="194"/>
      <c r="AX369" s="194"/>
      <c r="AY369" s="194"/>
      <c r="AZ369" s="194"/>
    </row>
    <row r="370" spans="1:52" ht="96" x14ac:dyDescent="0.2">
      <c r="A370" s="70">
        <v>366</v>
      </c>
      <c r="B370" s="223" t="s">
        <v>796</v>
      </c>
      <c r="C370" s="224"/>
      <c r="D370" s="225" t="s">
        <v>179</v>
      </c>
      <c r="E370" s="226">
        <f>VLOOKUP(D370,'[1]000'!$B$19:$C$34,2,0)</f>
        <v>0.2</v>
      </c>
      <c r="F370" s="226"/>
      <c r="G370" s="228" t="s">
        <v>797</v>
      </c>
      <c r="H370" s="229" t="s">
        <v>790</v>
      </c>
      <c r="I370" s="225" t="s">
        <v>798</v>
      </c>
      <c r="J370" s="225" t="s">
        <v>531</v>
      </c>
      <c r="AU370" s="194"/>
      <c r="AV370" s="194"/>
      <c r="AW370" s="194"/>
      <c r="AX370" s="194"/>
      <c r="AY370" s="194"/>
      <c r="AZ370" s="194"/>
    </row>
    <row r="371" spans="1:52" ht="96" x14ac:dyDescent="0.2">
      <c r="A371" s="70">
        <v>367</v>
      </c>
      <c r="B371" s="223" t="s">
        <v>799</v>
      </c>
      <c r="C371" s="224"/>
      <c r="D371" s="225" t="s">
        <v>179</v>
      </c>
      <c r="E371" s="226">
        <f>VLOOKUP(D371,'[1]000'!$B$19:$C$34,2,0)</f>
        <v>0.2</v>
      </c>
      <c r="F371" s="226"/>
      <c r="G371" s="228" t="s">
        <v>800</v>
      </c>
      <c r="H371" s="229" t="s">
        <v>790</v>
      </c>
      <c r="I371" s="225" t="s">
        <v>801</v>
      </c>
      <c r="J371" s="225" t="s">
        <v>531</v>
      </c>
      <c r="AU371" s="194"/>
      <c r="AV371" s="194"/>
      <c r="AW371" s="194"/>
      <c r="AX371" s="194"/>
      <c r="AY371" s="194"/>
      <c r="AZ371" s="194"/>
    </row>
    <row r="372" spans="1:52" ht="96" x14ac:dyDescent="0.2">
      <c r="A372" s="70">
        <v>368</v>
      </c>
      <c r="B372" s="223" t="s">
        <v>802</v>
      </c>
      <c r="C372" s="224"/>
      <c r="D372" s="225" t="s">
        <v>156</v>
      </c>
      <c r="E372" s="226">
        <f>VLOOKUP(D372,'[1]000'!$B$19:$C$34,2,0)</f>
        <v>0.4</v>
      </c>
      <c r="F372" s="226"/>
      <c r="G372" s="228" t="s">
        <v>803</v>
      </c>
      <c r="H372" s="229" t="s">
        <v>804</v>
      </c>
      <c r="I372" s="225" t="s">
        <v>805</v>
      </c>
      <c r="J372" s="225" t="s">
        <v>531</v>
      </c>
      <c r="AU372" s="194"/>
      <c r="AV372" s="194"/>
      <c r="AW372" s="194"/>
      <c r="AX372" s="194"/>
      <c r="AY372" s="194"/>
      <c r="AZ372" s="194"/>
    </row>
    <row r="373" spans="1:52" ht="96" x14ac:dyDescent="0.2">
      <c r="A373" s="70">
        <v>369</v>
      </c>
      <c r="B373" s="223" t="s">
        <v>806</v>
      </c>
      <c r="C373" s="224"/>
      <c r="D373" s="225" t="s">
        <v>156</v>
      </c>
      <c r="E373" s="226">
        <f>VLOOKUP(D373,'[1]000'!$B$19:$C$34,2,0)</f>
        <v>0.4</v>
      </c>
      <c r="F373" s="226"/>
      <c r="G373" s="228" t="s">
        <v>807</v>
      </c>
      <c r="H373" s="229" t="s">
        <v>804</v>
      </c>
      <c r="I373" s="225" t="s">
        <v>805</v>
      </c>
      <c r="J373" s="225" t="s">
        <v>531</v>
      </c>
      <c r="AU373" s="194"/>
      <c r="AV373" s="194"/>
      <c r="AW373" s="194"/>
      <c r="AX373" s="194"/>
      <c r="AY373" s="194"/>
      <c r="AZ373" s="194"/>
    </row>
    <row r="374" spans="1:52" ht="48" x14ac:dyDescent="0.2">
      <c r="A374" s="70">
        <v>370</v>
      </c>
      <c r="B374" s="223" t="s">
        <v>808</v>
      </c>
      <c r="C374" s="224"/>
      <c r="D374" s="225" t="s">
        <v>138</v>
      </c>
      <c r="E374" s="226">
        <f>VLOOKUP(D374,'[1]000'!$B$19:$C$34,2,0)</f>
        <v>0.8</v>
      </c>
      <c r="F374" s="226"/>
      <c r="G374" s="228" t="s">
        <v>809</v>
      </c>
      <c r="H374" s="229" t="s">
        <v>601</v>
      </c>
      <c r="I374" s="225" t="s">
        <v>810</v>
      </c>
      <c r="J374" s="225" t="s">
        <v>531</v>
      </c>
      <c r="AU374" s="194"/>
      <c r="AV374" s="194"/>
      <c r="AW374" s="194"/>
      <c r="AX374" s="194"/>
      <c r="AY374" s="194"/>
      <c r="AZ374" s="194"/>
    </row>
    <row r="375" spans="1:52" ht="48" x14ac:dyDescent="0.2">
      <c r="A375" s="70">
        <v>371</v>
      </c>
      <c r="B375" s="223" t="s">
        <v>811</v>
      </c>
      <c r="C375" s="224"/>
      <c r="D375" s="225" t="s">
        <v>133</v>
      </c>
      <c r="E375" s="226">
        <f>VLOOKUP(D375,'[1]000'!$B$19:$C$34,2,0)</f>
        <v>0.6</v>
      </c>
      <c r="F375" s="226"/>
      <c r="G375" s="228" t="s">
        <v>812</v>
      </c>
      <c r="H375" s="229" t="s">
        <v>135</v>
      </c>
      <c r="I375" s="225" t="s">
        <v>813</v>
      </c>
      <c r="J375" s="225" t="s">
        <v>531</v>
      </c>
      <c r="AU375" s="194"/>
      <c r="AV375" s="194"/>
      <c r="AW375" s="194"/>
      <c r="AX375" s="194"/>
      <c r="AY375" s="194"/>
      <c r="AZ375" s="194"/>
    </row>
    <row r="376" spans="1:52" ht="48" x14ac:dyDescent="0.2">
      <c r="A376" s="70">
        <v>372</v>
      </c>
      <c r="B376" s="223" t="s">
        <v>814</v>
      </c>
      <c r="C376" s="224"/>
      <c r="D376" s="225" t="s">
        <v>133</v>
      </c>
      <c r="E376" s="226">
        <f>VLOOKUP(D376,'[1]000'!$B$19:$C$34,2,0)</f>
        <v>0.6</v>
      </c>
      <c r="F376" s="226"/>
      <c r="G376" s="228" t="s">
        <v>815</v>
      </c>
      <c r="H376" s="229" t="s">
        <v>816</v>
      </c>
      <c r="I376" s="225" t="s">
        <v>817</v>
      </c>
      <c r="J376" s="225" t="s">
        <v>531</v>
      </c>
      <c r="AU376" s="194"/>
      <c r="AV376" s="194"/>
      <c r="AW376" s="194"/>
      <c r="AX376" s="194"/>
      <c r="AY376" s="194"/>
      <c r="AZ376" s="194"/>
    </row>
    <row r="377" spans="1:52" ht="72" x14ac:dyDescent="0.2">
      <c r="A377" s="70">
        <v>373</v>
      </c>
      <c r="B377" s="223" t="s">
        <v>818</v>
      </c>
      <c r="C377" s="224"/>
      <c r="D377" s="225" t="s">
        <v>133</v>
      </c>
      <c r="E377" s="226">
        <f>VLOOKUP(D377,'[1]000'!$B$19:$C$34,2,0)</f>
        <v>0.6</v>
      </c>
      <c r="F377" s="226"/>
      <c r="G377" s="228" t="s">
        <v>819</v>
      </c>
      <c r="H377" s="229" t="s">
        <v>816</v>
      </c>
      <c r="I377" s="225" t="s">
        <v>820</v>
      </c>
      <c r="J377" s="225" t="s">
        <v>531</v>
      </c>
      <c r="AU377" s="194"/>
      <c r="AV377" s="194"/>
      <c r="AW377" s="194"/>
      <c r="AX377" s="194"/>
      <c r="AY377" s="194"/>
      <c r="AZ377" s="194"/>
    </row>
    <row r="378" spans="1:52" ht="48" x14ac:dyDescent="0.2">
      <c r="A378" s="70">
        <v>374</v>
      </c>
      <c r="B378" s="223" t="s">
        <v>821</v>
      </c>
      <c r="C378" s="224"/>
      <c r="D378" s="225" t="s">
        <v>133</v>
      </c>
      <c r="E378" s="226">
        <f>VLOOKUP(D378,'[1]000'!$B$19:$C$34,2,0)</f>
        <v>0.6</v>
      </c>
      <c r="F378" s="226"/>
      <c r="G378" s="228" t="s">
        <v>822</v>
      </c>
      <c r="H378" s="229" t="s">
        <v>762</v>
      </c>
      <c r="I378" s="225" t="s">
        <v>823</v>
      </c>
      <c r="J378" s="225" t="s">
        <v>531</v>
      </c>
      <c r="AU378" s="194"/>
      <c r="AV378" s="194"/>
      <c r="AW378" s="194"/>
      <c r="AX378" s="194"/>
      <c r="AY378" s="194"/>
      <c r="AZ378" s="194"/>
    </row>
    <row r="379" spans="1:52" ht="96" x14ac:dyDescent="0.2">
      <c r="A379" s="70">
        <v>375</v>
      </c>
      <c r="B379" s="223" t="s">
        <v>824</v>
      </c>
      <c r="C379" s="224"/>
      <c r="D379" s="225" t="s">
        <v>133</v>
      </c>
      <c r="E379" s="226">
        <f>VLOOKUP(D379,'[1]000'!$B$19:$C$34,2,0)</f>
        <v>0.6</v>
      </c>
      <c r="F379" s="226"/>
      <c r="G379" s="228" t="s">
        <v>825</v>
      </c>
      <c r="H379" s="229" t="s">
        <v>762</v>
      </c>
      <c r="I379" s="225" t="s">
        <v>826</v>
      </c>
      <c r="J379" s="225" t="s">
        <v>531</v>
      </c>
      <c r="AU379" s="194"/>
      <c r="AV379" s="194"/>
      <c r="AW379" s="194"/>
      <c r="AX379" s="194"/>
      <c r="AY379" s="194"/>
      <c r="AZ379" s="194"/>
    </row>
    <row r="380" spans="1:52" ht="48" x14ac:dyDescent="0.2">
      <c r="A380" s="70">
        <v>376</v>
      </c>
      <c r="B380" s="223" t="s">
        <v>827</v>
      </c>
      <c r="C380" s="224"/>
      <c r="D380" s="225" t="s">
        <v>133</v>
      </c>
      <c r="E380" s="226">
        <f>VLOOKUP(D380,'[1]000'!$B$19:$C$34,2,0)</f>
        <v>0.6</v>
      </c>
      <c r="F380" s="226"/>
      <c r="G380" s="228" t="s">
        <v>828</v>
      </c>
      <c r="H380" s="229" t="s">
        <v>762</v>
      </c>
      <c r="I380" s="225" t="s">
        <v>823</v>
      </c>
      <c r="J380" s="225" t="s">
        <v>531</v>
      </c>
      <c r="AU380" s="194"/>
      <c r="AV380" s="194"/>
      <c r="AW380" s="194"/>
      <c r="AX380" s="194"/>
      <c r="AY380" s="194"/>
      <c r="AZ380" s="194"/>
    </row>
    <row r="381" spans="1:52" s="233" customFormat="1" ht="63.75" customHeight="1" x14ac:dyDescent="0.2">
      <c r="A381" s="70">
        <v>377</v>
      </c>
      <c r="B381" s="223" t="s">
        <v>829</v>
      </c>
      <c r="C381" s="224"/>
      <c r="D381" s="225" t="s">
        <v>133</v>
      </c>
      <c r="E381" s="226">
        <f>VLOOKUP(D381,'[2]000'!$B$19:$C$34,2,0)</f>
        <v>0.6</v>
      </c>
      <c r="F381" s="226"/>
      <c r="G381" s="228" t="s">
        <v>830</v>
      </c>
      <c r="H381" s="227" t="s">
        <v>441</v>
      </c>
      <c r="I381" s="225" t="s">
        <v>831</v>
      </c>
      <c r="J381" s="225" t="s">
        <v>531</v>
      </c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</row>
    <row r="382" spans="1:52" s="233" customFormat="1" ht="65.25" customHeight="1" x14ac:dyDescent="0.2">
      <c r="A382" s="70">
        <v>378</v>
      </c>
      <c r="B382" s="223" t="s">
        <v>832</v>
      </c>
      <c r="C382" s="224"/>
      <c r="D382" s="225" t="s">
        <v>121</v>
      </c>
      <c r="E382" s="226">
        <v>1</v>
      </c>
      <c r="F382" s="226" t="s">
        <v>520</v>
      </c>
      <c r="G382" s="228" t="s">
        <v>833</v>
      </c>
      <c r="H382" s="227" t="s">
        <v>437</v>
      </c>
      <c r="I382" s="225" t="s">
        <v>834</v>
      </c>
      <c r="J382" s="225" t="s">
        <v>531</v>
      </c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</row>
    <row r="383" spans="1:52" s="233" customFormat="1" ht="79.5" customHeight="1" x14ac:dyDescent="0.2">
      <c r="A383" s="70">
        <v>379</v>
      </c>
      <c r="B383" s="223" t="s">
        <v>835</v>
      </c>
      <c r="C383" s="224"/>
      <c r="D383" s="225" t="s">
        <v>133</v>
      </c>
      <c r="E383" s="226">
        <f>VLOOKUP(D383,'[2]000'!$B$19:$C$34,2,0)</f>
        <v>0.6</v>
      </c>
      <c r="F383" s="226"/>
      <c r="G383" s="228" t="s">
        <v>836</v>
      </c>
      <c r="H383" s="227" t="s">
        <v>522</v>
      </c>
      <c r="I383" s="225" t="s">
        <v>837</v>
      </c>
      <c r="J383" s="225" t="s">
        <v>531</v>
      </c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</row>
    <row r="384" spans="1:52" s="233" customFormat="1" ht="68.25" customHeight="1" x14ac:dyDescent="0.2">
      <c r="A384" s="70">
        <v>380</v>
      </c>
      <c r="B384" s="223" t="s">
        <v>838</v>
      </c>
      <c r="C384" s="224"/>
      <c r="D384" s="225" t="s">
        <v>133</v>
      </c>
      <c r="E384" s="226">
        <f>VLOOKUP(D384,'[2]000'!$B$19:$C$34,2,0)</f>
        <v>0.6</v>
      </c>
      <c r="F384" s="226"/>
      <c r="G384" s="228" t="s">
        <v>839</v>
      </c>
      <c r="H384" s="227" t="s">
        <v>525</v>
      </c>
      <c r="I384" s="225" t="s">
        <v>840</v>
      </c>
      <c r="J384" s="225" t="s">
        <v>531</v>
      </c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</row>
    <row r="385" spans="1:46" s="233" customFormat="1" ht="67.5" customHeight="1" x14ac:dyDescent="0.2">
      <c r="A385" s="70">
        <v>381</v>
      </c>
      <c r="B385" s="223" t="s">
        <v>841</v>
      </c>
      <c r="C385" s="224"/>
      <c r="D385" s="225" t="s">
        <v>121</v>
      </c>
      <c r="E385" s="226">
        <v>1</v>
      </c>
      <c r="F385" s="226" t="s">
        <v>449</v>
      </c>
      <c r="G385" s="228" t="s">
        <v>842</v>
      </c>
      <c r="H385" s="227" t="s">
        <v>437</v>
      </c>
      <c r="I385" s="225" t="s">
        <v>843</v>
      </c>
      <c r="J385" s="225" t="s">
        <v>531</v>
      </c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</row>
    <row r="386" spans="1:46" s="233" customFormat="1" ht="103.5" customHeight="1" x14ac:dyDescent="0.2">
      <c r="A386" s="70">
        <v>382</v>
      </c>
      <c r="B386" s="223" t="s">
        <v>844</v>
      </c>
      <c r="C386" s="224"/>
      <c r="D386" s="225" t="s">
        <v>121</v>
      </c>
      <c r="E386" s="226">
        <v>1</v>
      </c>
      <c r="F386" s="226" t="s">
        <v>449</v>
      </c>
      <c r="G386" s="228" t="s">
        <v>845</v>
      </c>
      <c r="H386" s="227" t="s">
        <v>437</v>
      </c>
      <c r="I386" s="225" t="s">
        <v>843</v>
      </c>
      <c r="J386" s="225" t="s">
        <v>531</v>
      </c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</row>
    <row r="387" spans="1:46" s="233" customFormat="1" ht="80.25" customHeight="1" x14ac:dyDescent="0.2">
      <c r="A387" s="70">
        <v>383</v>
      </c>
      <c r="B387" s="223" t="s">
        <v>846</v>
      </c>
      <c r="C387" s="224"/>
      <c r="D387" s="225" t="s">
        <v>121</v>
      </c>
      <c r="E387" s="226">
        <v>1</v>
      </c>
      <c r="F387" s="226" t="s">
        <v>449</v>
      </c>
      <c r="G387" s="228" t="s">
        <v>847</v>
      </c>
      <c r="H387" s="227" t="s">
        <v>437</v>
      </c>
      <c r="I387" s="225" t="s">
        <v>843</v>
      </c>
      <c r="J387" s="225" t="s">
        <v>531</v>
      </c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</row>
    <row r="388" spans="1:46" s="233" customFormat="1" ht="72.75" customHeight="1" x14ac:dyDescent="0.2">
      <c r="A388" s="70">
        <v>384</v>
      </c>
      <c r="B388" s="223" t="s">
        <v>848</v>
      </c>
      <c r="C388" s="224"/>
      <c r="D388" s="225" t="s">
        <v>121</v>
      </c>
      <c r="E388" s="226">
        <v>1</v>
      </c>
      <c r="F388" s="226" t="s">
        <v>449</v>
      </c>
      <c r="G388" s="228" t="s">
        <v>849</v>
      </c>
      <c r="H388" s="227" t="s">
        <v>437</v>
      </c>
      <c r="I388" s="225" t="s">
        <v>850</v>
      </c>
      <c r="J388" s="225" t="s">
        <v>531</v>
      </c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</row>
    <row r="389" spans="1:46" s="233" customFormat="1" ht="74.25" customHeight="1" x14ac:dyDescent="0.2">
      <c r="A389" s="70">
        <v>385</v>
      </c>
      <c r="B389" s="223" t="s">
        <v>851</v>
      </c>
      <c r="C389" s="224"/>
      <c r="D389" s="225" t="s">
        <v>121</v>
      </c>
      <c r="E389" s="226">
        <v>1</v>
      </c>
      <c r="F389" s="226" t="s">
        <v>449</v>
      </c>
      <c r="G389" s="228" t="s">
        <v>852</v>
      </c>
      <c r="H389" s="227" t="s">
        <v>437</v>
      </c>
      <c r="I389" s="225" t="s">
        <v>850</v>
      </c>
      <c r="J389" s="225" t="s">
        <v>531</v>
      </c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</row>
    <row r="390" spans="1:46" s="233" customFormat="1" ht="68.25" customHeight="1" x14ac:dyDescent="0.2">
      <c r="A390" s="70">
        <v>386</v>
      </c>
      <c r="B390" s="223" t="s">
        <v>853</v>
      </c>
      <c r="C390" s="224"/>
      <c r="D390" s="225" t="s">
        <v>121</v>
      </c>
      <c r="E390" s="226">
        <v>1</v>
      </c>
      <c r="F390" s="226" t="s">
        <v>449</v>
      </c>
      <c r="G390" s="228" t="s">
        <v>854</v>
      </c>
      <c r="H390" s="227" t="s">
        <v>437</v>
      </c>
      <c r="I390" s="225" t="s">
        <v>850</v>
      </c>
      <c r="J390" s="225" t="s">
        <v>531</v>
      </c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</row>
    <row r="391" spans="1:46" s="233" customFormat="1" ht="64.5" customHeight="1" x14ac:dyDescent="0.2">
      <c r="A391" s="70">
        <v>387</v>
      </c>
      <c r="B391" s="223" t="s">
        <v>855</v>
      </c>
      <c r="C391" s="224"/>
      <c r="D391" s="225" t="s">
        <v>121</v>
      </c>
      <c r="E391" s="226">
        <v>1</v>
      </c>
      <c r="F391" s="226" t="s">
        <v>449</v>
      </c>
      <c r="G391" s="228" t="s">
        <v>856</v>
      </c>
      <c r="H391" s="227" t="s">
        <v>437</v>
      </c>
      <c r="I391" s="225" t="s">
        <v>857</v>
      </c>
      <c r="J391" s="225" t="s">
        <v>531</v>
      </c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</row>
    <row r="392" spans="1:46" s="233" customFormat="1" ht="72.75" customHeight="1" x14ac:dyDescent="0.2">
      <c r="A392" s="70">
        <v>388</v>
      </c>
      <c r="B392" s="223" t="s">
        <v>858</v>
      </c>
      <c r="C392" s="224"/>
      <c r="D392" s="225" t="s">
        <v>121</v>
      </c>
      <c r="E392" s="226">
        <v>1</v>
      </c>
      <c r="F392" s="226" t="s">
        <v>449</v>
      </c>
      <c r="G392" s="228" t="s">
        <v>859</v>
      </c>
      <c r="H392" s="227" t="s">
        <v>437</v>
      </c>
      <c r="I392" s="225" t="s">
        <v>857</v>
      </c>
      <c r="J392" s="225" t="s">
        <v>531</v>
      </c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</row>
    <row r="393" spans="1:46" s="233" customFormat="1" ht="69" customHeight="1" x14ac:dyDescent="0.2">
      <c r="A393" s="70">
        <v>389</v>
      </c>
      <c r="B393" s="223" t="s">
        <v>860</v>
      </c>
      <c r="C393" s="224"/>
      <c r="D393" s="225" t="s">
        <v>121</v>
      </c>
      <c r="E393" s="226">
        <v>1</v>
      </c>
      <c r="F393" s="226" t="s">
        <v>449</v>
      </c>
      <c r="G393" s="228" t="s">
        <v>861</v>
      </c>
      <c r="H393" s="227" t="s">
        <v>437</v>
      </c>
      <c r="I393" s="225" t="s">
        <v>857</v>
      </c>
      <c r="J393" s="225" t="s">
        <v>531</v>
      </c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</row>
    <row r="394" spans="1:46" s="233" customFormat="1" ht="60.75" customHeight="1" x14ac:dyDescent="0.2">
      <c r="A394" s="70">
        <v>390</v>
      </c>
      <c r="B394" s="223" t="s">
        <v>862</v>
      </c>
      <c r="C394" s="224"/>
      <c r="D394" s="225" t="s">
        <v>133</v>
      </c>
      <c r="E394" s="226">
        <f>VLOOKUP(D394,'[2]000'!$B$19:$C$34,2,0)</f>
        <v>0.6</v>
      </c>
      <c r="F394" s="226"/>
      <c r="G394" s="228" t="s">
        <v>863</v>
      </c>
      <c r="H394" s="227" t="s">
        <v>864</v>
      </c>
      <c r="I394" s="225" t="s">
        <v>775</v>
      </c>
      <c r="J394" s="225" t="s">
        <v>531</v>
      </c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</row>
    <row r="395" spans="1:46" s="233" customFormat="1" ht="60.75" customHeight="1" x14ac:dyDescent="0.2">
      <c r="A395" s="70">
        <v>391</v>
      </c>
      <c r="B395" s="240" t="s">
        <v>865</v>
      </c>
      <c r="C395" s="241"/>
      <c r="D395" s="238" t="s">
        <v>179</v>
      </c>
      <c r="E395" s="226">
        <f>VLOOKUP(D395,'[1]000'!$B$19:$C$34,2,0)</f>
        <v>0.2</v>
      </c>
      <c r="F395" s="242"/>
      <c r="G395" s="243" t="s">
        <v>866</v>
      </c>
      <c r="H395" s="244" t="s">
        <v>867</v>
      </c>
      <c r="I395" s="245" t="s">
        <v>868</v>
      </c>
      <c r="J395" s="225" t="s">
        <v>531</v>
      </c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</row>
    <row r="396" spans="1:46" s="233" customFormat="1" ht="60.75" customHeight="1" x14ac:dyDescent="0.2">
      <c r="A396" s="70">
        <v>392</v>
      </c>
      <c r="B396" s="240" t="s">
        <v>869</v>
      </c>
      <c r="C396" s="241"/>
      <c r="D396" s="238" t="s">
        <v>179</v>
      </c>
      <c r="E396" s="226">
        <f>VLOOKUP(D396,'[1]000'!$B$19:$C$34,2,0)</f>
        <v>0.2</v>
      </c>
      <c r="F396" s="242"/>
      <c r="G396" s="243" t="s">
        <v>866</v>
      </c>
      <c r="H396" s="244" t="s">
        <v>867</v>
      </c>
      <c r="I396" s="245" t="s">
        <v>870</v>
      </c>
      <c r="J396" s="225" t="s">
        <v>531</v>
      </c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</row>
    <row r="397" spans="1:46" s="233" customFormat="1" ht="60.75" customHeight="1" x14ac:dyDescent="0.2">
      <c r="A397" s="70">
        <v>393</v>
      </c>
      <c r="B397" s="240" t="s">
        <v>871</v>
      </c>
      <c r="C397" s="241"/>
      <c r="D397" s="238" t="s">
        <v>179</v>
      </c>
      <c r="E397" s="226">
        <f>VLOOKUP(D397,'[1]000'!$B$19:$C$34,2,0)</f>
        <v>0.2</v>
      </c>
      <c r="F397" s="242"/>
      <c r="G397" s="243" t="s">
        <v>866</v>
      </c>
      <c r="H397" s="244" t="s">
        <v>867</v>
      </c>
      <c r="I397" s="245" t="s">
        <v>872</v>
      </c>
      <c r="J397" s="225" t="s">
        <v>531</v>
      </c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</row>
    <row r="398" spans="1:46" s="233" customFormat="1" ht="60.75" customHeight="1" x14ac:dyDescent="0.2">
      <c r="A398" s="70">
        <v>394</v>
      </c>
      <c r="B398" s="240" t="s">
        <v>873</v>
      </c>
      <c r="C398" s="241"/>
      <c r="D398" s="238" t="s">
        <v>179</v>
      </c>
      <c r="E398" s="226">
        <f>VLOOKUP(D398,'[1]000'!$B$19:$C$34,2,0)</f>
        <v>0.2</v>
      </c>
      <c r="F398" s="242"/>
      <c r="G398" s="243" t="s">
        <v>866</v>
      </c>
      <c r="H398" s="244" t="s">
        <v>867</v>
      </c>
      <c r="I398" s="245" t="s">
        <v>874</v>
      </c>
      <c r="J398" s="225" t="s">
        <v>531</v>
      </c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</row>
    <row r="399" spans="1:46" s="233" customFormat="1" ht="60.75" customHeight="1" x14ac:dyDescent="0.2">
      <c r="A399" s="70">
        <v>395</v>
      </c>
      <c r="B399" s="240" t="s">
        <v>875</v>
      </c>
      <c r="C399" s="241"/>
      <c r="D399" s="238" t="s">
        <v>179</v>
      </c>
      <c r="E399" s="226">
        <f>VLOOKUP(D399,'[1]000'!$B$19:$C$34,2,0)</f>
        <v>0.2</v>
      </c>
      <c r="F399" s="242"/>
      <c r="G399" s="243" t="s">
        <v>866</v>
      </c>
      <c r="H399" s="244" t="s">
        <v>867</v>
      </c>
      <c r="I399" s="245" t="s">
        <v>876</v>
      </c>
      <c r="J399" s="225" t="s">
        <v>531</v>
      </c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</row>
    <row r="400" spans="1:46" s="233" customFormat="1" ht="60.75" customHeight="1" x14ac:dyDescent="0.2">
      <c r="A400" s="70">
        <v>396</v>
      </c>
      <c r="B400" s="240" t="s">
        <v>877</v>
      </c>
      <c r="C400" s="241"/>
      <c r="D400" s="238" t="s">
        <v>179</v>
      </c>
      <c r="E400" s="226">
        <f>VLOOKUP(D400,'[1]000'!$B$19:$C$34,2,0)</f>
        <v>0.2</v>
      </c>
      <c r="F400" s="242"/>
      <c r="G400" s="243" t="s">
        <v>866</v>
      </c>
      <c r="H400" s="244" t="s">
        <v>867</v>
      </c>
      <c r="I400" s="245" t="s">
        <v>878</v>
      </c>
      <c r="J400" s="225" t="s">
        <v>531</v>
      </c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</row>
    <row r="401" spans="1:52" s="233" customFormat="1" ht="60.75" customHeight="1" x14ac:dyDescent="0.2">
      <c r="A401" s="70">
        <v>397</v>
      </c>
      <c r="B401" s="240" t="s">
        <v>879</v>
      </c>
      <c r="C401" s="241"/>
      <c r="D401" s="238" t="s">
        <v>179</v>
      </c>
      <c r="E401" s="226">
        <f>VLOOKUP(D401,'[1]000'!$B$19:$C$34,2,0)</f>
        <v>0.2</v>
      </c>
      <c r="F401" s="242"/>
      <c r="G401" s="243" t="s">
        <v>866</v>
      </c>
      <c r="H401" s="244" t="s">
        <v>867</v>
      </c>
      <c r="I401" s="245" t="s">
        <v>850</v>
      </c>
      <c r="J401" s="225" t="s">
        <v>531</v>
      </c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</row>
    <row r="402" spans="1:52" s="233" customFormat="1" ht="60.75" customHeight="1" x14ac:dyDescent="0.2">
      <c r="A402" s="70">
        <v>398</v>
      </c>
      <c r="B402" s="240" t="s">
        <v>880</v>
      </c>
      <c r="C402" s="241"/>
      <c r="D402" s="238" t="s">
        <v>179</v>
      </c>
      <c r="E402" s="226">
        <f>VLOOKUP(D402,'[1]000'!$B$19:$C$34,2,0)</f>
        <v>0.2</v>
      </c>
      <c r="F402" s="242"/>
      <c r="G402" s="243" t="s">
        <v>866</v>
      </c>
      <c r="H402" s="244" t="s">
        <v>867</v>
      </c>
      <c r="I402" s="245" t="s">
        <v>881</v>
      </c>
      <c r="J402" s="225" t="s">
        <v>531</v>
      </c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</row>
    <row r="403" spans="1:52" s="233" customFormat="1" ht="60.75" customHeight="1" x14ac:dyDescent="0.2">
      <c r="A403" s="70">
        <v>399</v>
      </c>
      <c r="B403" s="240" t="s">
        <v>882</v>
      </c>
      <c r="C403" s="241"/>
      <c r="D403" s="238" t="s">
        <v>179</v>
      </c>
      <c r="E403" s="226">
        <f>VLOOKUP(D403,'[1]000'!$B$19:$C$34,2,0)</f>
        <v>0.2</v>
      </c>
      <c r="F403" s="242"/>
      <c r="G403" s="243" t="s">
        <v>866</v>
      </c>
      <c r="H403" s="244" t="s">
        <v>867</v>
      </c>
      <c r="I403" s="245" t="s">
        <v>850</v>
      </c>
      <c r="J403" s="225" t="s">
        <v>531</v>
      </c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</row>
    <row r="404" spans="1:52" s="233" customFormat="1" ht="60.75" customHeight="1" x14ac:dyDescent="0.2">
      <c r="A404" s="70">
        <v>400</v>
      </c>
      <c r="B404" s="240" t="s">
        <v>883</v>
      </c>
      <c r="C404" s="241"/>
      <c r="D404" s="238" t="s">
        <v>179</v>
      </c>
      <c r="E404" s="226">
        <f>VLOOKUP(D404,'[1]000'!$B$19:$C$34,2,0)</f>
        <v>0.2</v>
      </c>
      <c r="F404" s="242"/>
      <c r="G404" s="243" t="s">
        <v>866</v>
      </c>
      <c r="H404" s="244" t="s">
        <v>867</v>
      </c>
      <c r="I404" s="245" t="s">
        <v>878</v>
      </c>
      <c r="J404" s="225" t="s">
        <v>531</v>
      </c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</row>
    <row r="405" spans="1:52" s="233" customFormat="1" ht="60.75" customHeight="1" x14ac:dyDescent="0.2">
      <c r="A405" s="70">
        <v>401</v>
      </c>
      <c r="B405" s="240" t="s">
        <v>884</v>
      </c>
      <c r="C405" s="241"/>
      <c r="D405" s="238" t="s">
        <v>179</v>
      </c>
      <c r="E405" s="226">
        <f>VLOOKUP(D405,'[1]000'!$B$19:$C$34,2,0)</f>
        <v>0.2</v>
      </c>
      <c r="F405" s="242"/>
      <c r="G405" s="243" t="s">
        <v>866</v>
      </c>
      <c r="H405" s="244" t="s">
        <v>867</v>
      </c>
      <c r="I405" s="245" t="s">
        <v>885</v>
      </c>
      <c r="J405" s="225" t="s">
        <v>531</v>
      </c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</row>
    <row r="406" spans="1:52" s="233" customFormat="1" ht="102.75" customHeight="1" x14ac:dyDescent="0.2">
      <c r="A406" s="70">
        <v>402</v>
      </c>
      <c r="B406" s="223" t="s">
        <v>886</v>
      </c>
      <c r="C406" s="224"/>
      <c r="D406" s="238" t="s">
        <v>179</v>
      </c>
      <c r="E406" s="226">
        <f>VLOOKUP(D406,'[1]000'!$B$19:$C$34,2,0)</f>
        <v>0.2</v>
      </c>
      <c r="F406" s="242"/>
      <c r="G406" s="243" t="s">
        <v>866</v>
      </c>
      <c r="H406" s="244" t="s">
        <v>867</v>
      </c>
      <c r="I406" s="245" t="s">
        <v>876</v>
      </c>
      <c r="J406" s="225" t="s">
        <v>531</v>
      </c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</row>
    <row r="407" spans="1:52" ht="72" x14ac:dyDescent="0.2">
      <c r="A407" s="70">
        <v>403</v>
      </c>
      <c r="B407" s="223" t="s">
        <v>887</v>
      </c>
      <c r="C407" s="224"/>
      <c r="D407" s="225" t="s">
        <v>121</v>
      </c>
      <c r="E407" s="226">
        <v>1</v>
      </c>
      <c r="F407" s="226" t="s">
        <v>122</v>
      </c>
      <c r="G407" s="225" t="s">
        <v>888</v>
      </c>
      <c r="H407" s="227" t="s">
        <v>124</v>
      </c>
      <c r="I407" s="225" t="s">
        <v>889</v>
      </c>
      <c r="J407" s="225" t="s">
        <v>890</v>
      </c>
      <c r="AU407" s="194"/>
      <c r="AV407" s="194"/>
      <c r="AW407" s="194"/>
      <c r="AX407" s="194"/>
      <c r="AY407" s="194"/>
      <c r="AZ407" s="194"/>
    </row>
    <row r="408" spans="1:52" ht="48" x14ac:dyDescent="0.2">
      <c r="A408" s="70">
        <v>404</v>
      </c>
      <c r="B408" s="223" t="s">
        <v>891</v>
      </c>
      <c r="C408" s="224"/>
      <c r="D408" s="225" t="s">
        <v>121</v>
      </c>
      <c r="E408" s="226">
        <v>1</v>
      </c>
      <c r="F408" s="226" t="s">
        <v>449</v>
      </c>
      <c r="G408" s="228" t="s">
        <v>892</v>
      </c>
      <c r="H408" s="229" t="s">
        <v>669</v>
      </c>
      <c r="I408" s="225" t="s">
        <v>893</v>
      </c>
      <c r="J408" s="225" t="s">
        <v>890</v>
      </c>
      <c r="AU408" s="194"/>
      <c r="AV408" s="194"/>
      <c r="AW408" s="194"/>
      <c r="AX408" s="194"/>
      <c r="AY408" s="194"/>
      <c r="AZ408" s="194"/>
    </row>
    <row r="409" spans="1:52" ht="72" x14ac:dyDescent="0.2">
      <c r="A409" s="70">
        <v>405</v>
      </c>
      <c r="B409" s="223" t="s">
        <v>894</v>
      </c>
      <c r="C409" s="224"/>
      <c r="D409" s="225" t="s">
        <v>121</v>
      </c>
      <c r="E409" s="226">
        <v>1</v>
      </c>
      <c r="F409" s="226" t="s">
        <v>122</v>
      </c>
      <c r="G409" s="228" t="s">
        <v>895</v>
      </c>
      <c r="H409" s="229" t="s">
        <v>124</v>
      </c>
      <c r="I409" s="225" t="s">
        <v>896</v>
      </c>
      <c r="J409" s="225" t="s">
        <v>890</v>
      </c>
      <c r="AU409" s="194"/>
      <c r="AV409" s="194"/>
      <c r="AW409" s="194"/>
      <c r="AX409" s="194"/>
      <c r="AY409" s="194"/>
      <c r="AZ409" s="194"/>
    </row>
    <row r="410" spans="1:52" ht="48" x14ac:dyDescent="0.2">
      <c r="A410" s="70">
        <v>406</v>
      </c>
      <c r="B410" s="223" t="s">
        <v>897</v>
      </c>
      <c r="C410" s="224"/>
      <c r="D410" s="225" t="s">
        <v>121</v>
      </c>
      <c r="E410" s="226">
        <v>1</v>
      </c>
      <c r="F410" s="226" t="s">
        <v>898</v>
      </c>
      <c r="G410" s="225" t="s">
        <v>899</v>
      </c>
      <c r="H410" s="227" t="s">
        <v>900</v>
      </c>
      <c r="I410" s="225" t="s">
        <v>901</v>
      </c>
      <c r="J410" s="225" t="s">
        <v>902</v>
      </c>
      <c r="AU410" s="194"/>
      <c r="AV410" s="194"/>
      <c r="AW410" s="194"/>
      <c r="AX410" s="194"/>
      <c r="AY410" s="194"/>
      <c r="AZ410" s="194"/>
    </row>
    <row r="411" spans="1:52" ht="72" x14ac:dyDescent="0.2">
      <c r="A411" s="70">
        <v>407</v>
      </c>
      <c r="B411" s="223" t="s">
        <v>903</v>
      </c>
      <c r="C411" s="224"/>
      <c r="D411" s="225" t="s">
        <v>121</v>
      </c>
      <c r="E411" s="226">
        <v>1</v>
      </c>
      <c r="F411" s="226" t="s">
        <v>904</v>
      </c>
      <c r="G411" s="225" t="s">
        <v>905</v>
      </c>
      <c r="H411" s="227" t="s">
        <v>158</v>
      </c>
      <c r="I411" s="225" t="s">
        <v>906</v>
      </c>
      <c r="J411" s="225" t="s">
        <v>902</v>
      </c>
      <c r="AU411" s="194"/>
      <c r="AV411" s="194"/>
      <c r="AW411" s="194"/>
      <c r="AX411" s="194"/>
      <c r="AY411" s="194"/>
      <c r="AZ411" s="194"/>
    </row>
    <row r="412" spans="1:52" ht="78" customHeight="1" x14ac:dyDescent="0.2">
      <c r="A412" s="70">
        <v>408</v>
      </c>
      <c r="B412" s="223" t="s">
        <v>907</v>
      </c>
      <c r="C412" s="224"/>
      <c r="D412" s="225" t="s">
        <v>121</v>
      </c>
      <c r="E412" s="226">
        <v>1</v>
      </c>
      <c r="F412" s="226" t="s">
        <v>904</v>
      </c>
      <c r="G412" s="225" t="s">
        <v>905</v>
      </c>
      <c r="H412" s="227" t="s">
        <v>158</v>
      </c>
      <c r="I412" s="225" t="s">
        <v>896</v>
      </c>
      <c r="J412" s="225" t="s">
        <v>902</v>
      </c>
      <c r="AU412" s="194"/>
      <c r="AV412" s="194"/>
      <c r="AW412" s="194"/>
      <c r="AX412" s="194"/>
      <c r="AY412" s="194"/>
      <c r="AZ412" s="194"/>
    </row>
    <row r="413" spans="1:52" ht="78" customHeight="1" x14ac:dyDescent="0.2">
      <c r="A413" s="70">
        <v>409</v>
      </c>
      <c r="B413" s="223" t="s">
        <v>908</v>
      </c>
      <c r="C413" s="224"/>
      <c r="D413" s="225" t="s">
        <v>121</v>
      </c>
      <c r="E413" s="226">
        <v>1</v>
      </c>
      <c r="F413" s="226" t="s">
        <v>904</v>
      </c>
      <c r="G413" s="225" t="s">
        <v>905</v>
      </c>
      <c r="H413" s="227" t="s">
        <v>158</v>
      </c>
      <c r="I413" s="225" t="s">
        <v>896</v>
      </c>
      <c r="J413" s="225" t="s">
        <v>902</v>
      </c>
      <c r="AU413" s="194"/>
      <c r="AV413" s="194"/>
      <c r="AW413" s="194"/>
      <c r="AX413" s="194"/>
      <c r="AY413" s="194"/>
      <c r="AZ413" s="194"/>
    </row>
    <row r="414" spans="1:52" ht="78" customHeight="1" x14ac:dyDescent="0.2">
      <c r="A414" s="70">
        <v>410</v>
      </c>
      <c r="B414" s="223" t="s">
        <v>909</v>
      </c>
      <c r="C414" s="224"/>
      <c r="D414" s="225" t="s">
        <v>121</v>
      </c>
      <c r="E414" s="226">
        <v>1</v>
      </c>
      <c r="F414" s="226" t="s">
        <v>449</v>
      </c>
      <c r="G414" s="228" t="s">
        <v>910</v>
      </c>
      <c r="H414" s="229" t="s">
        <v>146</v>
      </c>
      <c r="I414" s="225" t="s">
        <v>911</v>
      </c>
      <c r="J414" s="225" t="s">
        <v>912</v>
      </c>
      <c r="AU414" s="194"/>
      <c r="AV414" s="194"/>
      <c r="AW414" s="194"/>
      <c r="AX414" s="194"/>
      <c r="AY414" s="194"/>
      <c r="AZ414" s="194"/>
    </row>
    <row r="415" spans="1:52" s="233" customFormat="1" ht="48" x14ac:dyDescent="0.2">
      <c r="A415" s="70">
        <v>411</v>
      </c>
      <c r="B415" s="223" t="s">
        <v>913</v>
      </c>
      <c r="C415" s="224"/>
      <c r="D415" s="225" t="s">
        <v>121</v>
      </c>
      <c r="E415" s="226">
        <v>1</v>
      </c>
      <c r="F415" s="226" t="s">
        <v>520</v>
      </c>
      <c r="G415" s="228" t="s">
        <v>914</v>
      </c>
      <c r="H415" s="227" t="s">
        <v>437</v>
      </c>
      <c r="I415" s="225" t="s">
        <v>915</v>
      </c>
      <c r="J415" s="225" t="s">
        <v>890</v>
      </c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</row>
    <row r="416" spans="1:52" s="233" customFormat="1" ht="84.75" customHeight="1" x14ac:dyDescent="0.2">
      <c r="A416" s="70">
        <v>412</v>
      </c>
      <c r="B416" s="223" t="s">
        <v>916</v>
      </c>
      <c r="C416" s="224"/>
      <c r="D416" s="225" t="s">
        <v>156</v>
      </c>
      <c r="E416" s="226">
        <f>VLOOKUP(D416,'[2]000'!$B$19:$C$34,2,0)</f>
        <v>0.4</v>
      </c>
      <c r="F416" s="226"/>
      <c r="G416" s="228" t="s">
        <v>917</v>
      </c>
      <c r="H416" s="227" t="s">
        <v>918</v>
      </c>
      <c r="I416" s="225" t="s">
        <v>919</v>
      </c>
      <c r="J416" s="225" t="s">
        <v>890</v>
      </c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</row>
    <row r="417" spans="1:46" s="233" customFormat="1" ht="72" x14ac:dyDescent="0.2">
      <c r="A417" s="70">
        <v>413</v>
      </c>
      <c r="B417" s="223" t="s">
        <v>920</v>
      </c>
      <c r="C417" s="224"/>
      <c r="D417" s="225" t="s">
        <v>156</v>
      </c>
      <c r="E417" s="226">
        <f>VLOOKUP(D417,'[2]000'!$B$19:$C$34,2,0)</f>
        <v>0.4</v>
      </c>
      <c r="F417" s="226"/>
      <c r="G417" s="228" t="s">
        <v>921</v>
      </c>
      <c r="H417" s="227" t="s">
        <v>918</v>
      </c>
      <c r="I417" s="225" t="s">
        <v>922</v>
      </c>
      <c r="J417" s="225" t="s">
        <v>890</v>
      </c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</row>
    <row r="418" spans="1:46" s="233" customFormat="1" ht="72" x14ac:dyDescent="0.2">
      <c r="A418" s="70">
        <v>414</v>
      </c>
      <c r="B418" s="223" t="s">
        <v>923</v>
      </c>
      <c r="C418" s="224"/>
      <c r="D418" s="225" t="s">
        <v>156</v>
      </c>
      <c r="E418" s="226">
        <f>VLOOKUP(D418,'[2]000'!$B$19:$C$34,2,0)</f>
        <v>0.4</v>
      </c>
      <c r="F418" s="226"/>
      <c r="G418" s="228" t="s">
        <v>924</v>
      </c>
      <c r="H418" s="227" t="s">
        <v>918</v>
      </c>
      <c r="I418" s="225" t="s">
        <v>922</v>
      </c>
      <c r="J418" s="225" t="s">
        <v>890</v>
      </c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</row>
    <row r="419" spans="1:46" s="233" customFormat="1" ht="93" customHeight="1" x14ac:dyDescent="0.2">
      <c r="A419" s="70">
        <v>415</v>
      </c>
      <c r="B419" s="223" t="s">
        <v>925</v>
      </c>
      <c r="C419" s="224"/>
      <c r="D419" s="225" t="s">
        <v>156</v>
      </c>
      <c r="E419" s="226">
        <f>VLOOKUP(D419,'[2]000'!$B$19:$C$34,2,0)</f>
        <v>0.4</v>
      </c>
      <c r="F419" s="226"/>
      <c r="G419" s="228" t="s">
        <v>926</v>
      </c>
      <c r="H419" s="227" t="s">
        <v>918</v>
      </c>
      <c r="I419" s="225" t="s">
        <v>922</v>
      </c>
      <c r="J419" s="225" t="s">
        <v>890</v>
      </c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</row>
    <row r="420" spans="1:46" s="233" customFormat="1" ht="90" customHeight="1" x14ac:dyDescent="0.2">
      <c r="A420" s="70">
        <v>416</v>
      </c>
      <c r="B420" s="223" t="s">
        <v>927</v>
      </c>
      <c r="C420" s="224"/>
      <c r="D420" s="225" t="s">
        <v>156</v>
      </c>
      <c r="E420" s="226">
        <f>VLOOKUP(D420,'[2]000'!$B$19:$C$34,2,0)</f>
        <v>0.4</v>
      </c>
      <c r="F420" s="226"/>
      <c r="G420" s="228" t="s">
        <v>928</v>
      </c>
      <c r="H420" s="227" t="s">
        <v>918</v>
      </c>
      <c r="I420" s="225" t="s">
        <v>922</v>
      </c>
      <c r="J420" s="225" t="s">
        <v>890</v>
      </c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</row>
    <row r="421" spans="1:46" s="233" customFormat="1" ht="81.75" customHeight="1" x14ac:dyDescent="0.2">
      <c r="A421" s="70">
        <v>417</v>
      </c>
      <c r="B421" s="223" t="s">
        <v>929</v>
      </c>
      <c r="C421" s="224"/>
      <c r="D421" s="225" t="s">
        <v>156</v>
      </c>
      <c r="E421" s="226">
        <f>VLOOKUP(D421,'[2]000'!$B$19:$C$34,2,0)</f>
        <v>0.4</v>
      </c>
      <c r="F421" s="226"/>
      <c r="G421" s="228" t="s">
        <v>930</v>
      </c>
      <c r="H421" s="227" t="s">
        <v>918</v>
      </c>
      <c r="I421" s="225" t="s">
        <v>922</v>
      </c>
      <c r="J421" s="225" t="s">
        <v>890</v>
      </c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</row>
    <row r="422" spans="1:46" s="233" customFormat="1" ht="82.5" customHeight="1" x14ac:dyDescent="0.2">
      <c r="A422" s="70">
        <v>418</v>
      </c>
      <c r="B422" s="223" t="s">
        <v>931</v>
      </c>
      <c r="C422" s="224"/>
      <c r="D422" s="225" t="s">
        <v>156</v>
      </c>
      <c r="E422" s="226">
        <f>VLOOKUP(D422,'[2]000'!$B$19:$C$34,2,0)</f>
        <v>0.4</v>
      </c>
      <c r="F422" s="226"/>
      <c r="G422" s="228" t="s">
        <v>932</v>
      </c>
      <c r="H422" s="227" t="s">
        <v>918</v>
      </c>
      <c r="I422" s="225" t="s">
        <v>922</v>
      </c>
      <c r="J422" s="225" t="s">
        <v>890</v>
      </c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</row>
    <row r="423" spans="1:46" s="233" customFormat="1" ht="81" customHeight="1" x14ac:dyDescent="0.2">
      <c r="A423" s="70">
        <v>419</v>
      </c>
      <c r="B423" s="223" t="s">
        <v>933</v>
      </c>
      <c r="C423" s="224"/>
      <c r="D423" s="225" t="s">
        <v>156</v>
      </c>
      <c r="E423" s="226">
        <f>VLOOKUP(D423,'[2]000'!$B$19:$C$34,2,0)</f>
        <v>0.4</v>
      </c>
      <c r="F423" s="226"/>
      <c r="G423" s="228" t="s">
        <v>934</v>
      </c>
      <c r="H423" s="227" t="s">
        <v>918</v>
      </c>
      <c r="I423" s="225" t="s">
        <v>935</v>
      </c>
      <c r="J423" s="225" t="s">
        <v>890</v>
      </c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</row>
    <row r="424" spans="1:46" s="233" customFormat="1" ht="96" customHeight="1" x14ac:dyDescent="0.2">
      <c r="A424" s="70">
        <v>420</v>
      </c>
      <c r="B424" s="223" t="s">
        <v>936</v>
      </c>
      <c r="C424" s="224"/>
      <c r="D424" s="225" t="s">
        <v>156</v>
      </c>
      <c r="E424" s="226">
        <f>VLOOKUP(D424,'[2]000'!$B$19:$C$34,2,0)</f>
        <v>0.4</v>
      </c>
      <c r="F424" s="226"/>
      <c r="G424" s="228" t="s">
        <v>937</v>
      </c>
      <c r="H424" s="227" t="s">
        <v>918</v>
      </c>
      <c r="I424" s="225" t="s">
        <v>935</v>
      </c>
      <c r="J424" s="225" t="s">
        <v>890</v>
      </c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</row>
    <row r="425" spans="1:46" s="233" customFormat="1" ht="84" customHeight="1" x14ac:dyDescent="0.2">
      <c r="A425" s="70">
        <v>421</v>
      </c>
      <c r="B425" s="223" t="s">
        <v>938</v>
      </c>
      <c r="C425" s="224"/>
      <c r="D425" s="225" t="s">
        <v>156</v>
      </c>
      <c r="E425" s="226">
        <f>VLOOKUP(D425,'[2]000'!$B$19:$C$34,2,0)</f>
        <v>0.4</v>
      </c>
      <c r="F425" s="226"/>
      <c r="G425" s="228" t="s">
        <v>939</v>
      </c>
      <c r="H425" s="227" t="s">
        <v>918</v>
      </c>
      <c r="I425" s="225" t="s">
        <v>935</v>
      </c>
      <c r="J425" s="225" t="s">
        <v>890</v>
      </c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</row>
    <row r="426" spans="1:46" s="233" customFormat="1" ht="90.75" customHeight="1" x14ac:dyDescent="0.2">
      <c r="A426" s="70">
        <v>422</v>
      </c>
      <c r="B426" s="223" t="s">
        <v>940</v>
      </c>
      <c r="C426" s="224"/>
      <c r="D426" s="225" t="s">
        <v>156</v>
      </c>
      <c r="E426" s="226">
        <f>VLOOKUP(D426,'[2]000'!$B$19:$C$34,2,0)</f>
        <v>0.4</v>
      </c>
      <c r="F426" s="226"/>
      <c r="G426" s="228" t="s">
        <v>941</v>
      </c>
      <c r="H426" s="227" t="s">
        <v>918</v>
      </c>
      <c r="I426" s="225" t="s">
        <v>942</v>
      </c>
      <c r="J426" s="225" t="s">
        <v>890</v>
      </c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</row>
    <row r="427" spans="1:46" s="233" customFormat="1" ht="72" x14ac:dyDescent="0.2">
      <c r="A427" s="70">
        <v>423</v>
      </c>
      <c r="B427" s="223" t="s">
        <v>943</v>
      </c>
      <c r="C427" s="224"/>
      <c r="D427" s="225" t="s">
        <v>156</v>
      </c>
      <c r="E427" s="226">
        <f>VLOOKUP(D427,'[2]000'!$B$19:$C$34,2,0)</f>
        <v>0.4</v>
      </c>
      <c r="F427" s="226"/>
      <c r="G427" s="228" t="s">
        <v>944</v>
      </c>
      <c r="H427" s="227" t="s">
        <v>918</v>
      </c>
      <c r="I427" s="225" t="s">
        <v>945</v>
      </c>
      <c r="J427" s="225" t="s">
        <v>890</v>
      </c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</row>
    <row r="428" spans="1:46" s="233" customFormat="1" ht="72" x14ac:dyDescent="0.2">
      <c r="A428" s="70">
        <v>424</v>
      </c>
      <c r="B428" s="223" t="s">
        <v>946</v>
      </c>
      <c r="C428" s="224"/>
      <c r="D428" s="225" t="s">
        <v>156</v>
      </c>
      <c r="E428" s="226">
        <f>VLOOKUP(D428,'[2]000'!$B$19:$C$34,2,0)</f>
        <v>0.4</v>
      </c>
      <c r="F428" s="226"/>
      <c r="G428" s="228" t="s">
        <v>947</v>
      </c>
      <c r="H428" s="227" t="s">
        <v>918</v>
      </c>
      <c r="I428" s="225" t="s">
        <v>948</v>
      </c>
      <c r="J428" s="225" t="s">
        <v>890</v>
      </c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</row>
    <row r="429" spans="1:46" s="233" customFormat="1" ht="72" x14ac:dyDescent="0.2">
      <c r="A429" s="70">
        <v>425</v>
      </c>
      <c r="B429" s="223" t="s">
        <v>949</v>
      </c>
      <c r="C429" s="224"/>
      <c r="D429" s="225" t="s">
        <v>156</v>
      </c>
      <c r="E429" s="226">
        <f>VLOOKUP(D429,'[2]000'!$B$19:$C$34,2,0)</f>
        <v>0.4</v>
      </c>
      <c r="F429" s="226"/>
      <c r="G429" s="228" t="s">
        <v>950</v>
      </c>
      <c r="H429" s="227" t="s">
        <v>918</v>
      </c>
      <c r="I429" s="225" t="s">
        <v>951</v>
      </c>
      <c r="J429" s="225" t="s">
        <v>890</v>
      </c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</row>
    <row r="430" spans="1:46" s="233" customFormat="1" ht="81.75" customHeight="1" x14ac:dyDescent="0.2">
      <c r="A430" s="70">
        <v>426</v>
      </c>
      <c r="B430" s="223" t="s">
        <v>952</v>
      </c>
      <c r="C430" s="224"/>
      <c r="D430" s="225" t="s">
        <v>156</v>
      </c>
      <c r="E430" s="226">
        <f>VLOOKUP(D430,'[2]000'!$B$19:$C$34,2,0)</f>
        <v>0.4</v>
      </c>
      <c r="F430" s="226"/>
      <c r="G430" s="228" t="s">
        <v>953</v>
      </c>
      <c r="H430" s="227" t="s">
        <v>918</v>
      </c>
      <c r="I430" s="225" t="s">
        <v>954</v>
      </c>
      <c r="J430" s="225" t="s">
        <v>890</v>
      </c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</row>
    <row r="431" spans="1:46" s="233" customFormat="1" ht="86.25" customHeight="1" x14ac:dyDescent="0.2">
      <c r="A431" s="70">
        <v>427</v>
      </c>
      <c r="B431" s="223" t="s">
        <v>955</v>
      </c>
      <c r="C431" s="224"/>
      <c r="D431" s="225" t="s">
        <v>156</v>
      </c>
      <c r="E431" s="226">
        <f>VLOOKUP(D431,'[2]000'!$B$19:$C$34,2,0)</f>
        <v>0.4</v>
      </c>
      <c r="F431" s="226"/>
      <c r="G431" s="228" t="s">
        <v>956</v>
      </c>
      <c r="H431" s="227" t="s">
        <v>918</v>
      </c>
      <c r="I431" s="225" t="s">
        <v>948</v>
      </c>
      <c r="J431" s="225" t="s">
        <v>890</v>
      </c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</row>
    <row r="432" spans="1:46" s="233" customFormat="1" ht="72" x14ac:dyDescent="0.2">
      <c r="A432" s="70">
        <v>428</v>
      </c>
      <c r="B432" s="223" t="s">
        <v>957</v>
      </c>
      <c r="C432" s="224"/>
      <c r="D432" s="225" t="s">
        <v>156</v>
      </c>
      <c r="E432" s="226">
        <f>VLOOKUP(D432,'[2]000'!$B$19:$C$34,2,0)</f>
        <v>0.4</v>
      </c>
      <c r="F432" s="226"/>
      <c r="G432" s="228" t="s">
        <v>958</v>
      </c>
      <c r="H432" s="227" t="s">
        <v>918</v>
      </c>
      <c r="I432" s="225" t="s">
        <v>959</v>
      </c>
      <c r="J432" s="225" t="s">
        <v>890</v>
      </c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</row>
    <row r="433" spans="1:52" s="233" customFormat="1" ht="72" x14ac:dyDescent="0.2">
      <c r="A433" s="70">
        <v>429</v>
      </c>
      <c r="B433" s="223" t="s">
        <v>960</v>
      </c>
      <c r="C433" s="224"/>
      <c r="D433" s="225" t="s">
        <v>156</v>
      </c>
      <c r="E433" s="226">
        <f>VLOOKUP(D433,'[2]000'!$B$19:$C$34,2,0)</f>
        <v>0.4</v>
      </c>
      <c r="F433" s="226"/>
      <c r="G433" s="228" t="s">
        <v>961</v>
      </c>
      <c r="H433" s="227" t="s">
        <v>918</v>
      </c>
      <c r="I433" s="225" t="s">
        <v>962</v>
      </c>
      <c r="J433" s="225" t="s">
        <v>890</v>
      </c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</row>
    <row r="434" spans="1:52" s="233" customFormat="1" ht="72" x14ac:dyDescent="0.2">
      <c r="A434" s="70">
        <v>430</v>
      </c>
      <c r="B434" s="223" t="s">
        <v>963</v>
      </c>
      <c r="C434" s="224"/>
      <c r="D434" s="225" t="s">
        <v>156</v>
      </c>
      <c r="E434" s="226">
        <f>VLOOKUP(D434,'[2]000'!$B$19:$C$34,2,0)</f>
        <v>0.4</v>
      </c>
      <c r="F434" s="226"/>
      <c r="G434" s="228" t="s">
        <v>964</v>
      </c>
      <c r="H434" s="227" t="s">
        <v>918</v>
      </c>
      <c r="I434" s="225" t="s">
        <v>965</v>
      </c>
      <c r="J434" s="225" t="s">
        <v>890</v>
      </c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</row>
    <row r="435" spans="1:52" s="233" customFormat="1" ht="81.75" customHeight="1" x14ac:dyDescent="0.2">
      <c r="A435" s="70">
        <v>431</v>
      </c>
      <c r="B435" s="223" t="s">
        <v>966</v>
      </c>
      <c r="C435" s="224"/>
      <c r="D435" s="225" t="s">
        <v>156</v>
      </c>
      <c r="E435" s="226">
        <f>VLOOKUP(D435,'[2]000'!$B$19:$C$34,2,0)</f>
        <v>0.4</v>
      </c>
      <c r="F435" s="226"/>
      <c r="G435" s="228" t="s">
        <v>967</v>
      </c>
      <c r="H435" s="227" t="s">
        <v>918</v>
      </c>
      <c r="I435" s="225" t="s">
        <v>968</v>
      </c>
      <c r="J435" s="225" t="s">
        <v>890</v>
      </c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</row>
    <row r="436" spans="1:52" s="233" customFormat="1" ht="72" x14ac:dyDescent="0.2">
      <c r="A436" s="70">
        <v>432</v>
      </c>
      <c r="B436" s="223" t="s">
        <v>969</v>
      </c>
      <c r="C436" s="224"/>
      <c r="D436" s="225" t="s">
        <v>156</v>
      </c>
      <c r="E436" s="226">
        <f>VLOOKUP(D436,'[2]000'!$B$19:$C$34,2,0)</f>
        <v>0.4</v>
      </c>
      <c r="F436" s="226"/>
      <c r="G436" s="228" t="s">
        <v>970</v>
      </c>
      <c r="H436" s="227" t="s">
        <v>918</v>
      </c>
      <c r="I436" s="225" t="s">
        <v>901</v>
      </c>
      <c r="J436" s="225" t="s">
        <v>890</v>
      </c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</row>
    <row r="437" spans="1:52" s="233" customFormat="1" ht="96" x14ac:dyDescent="0.2">
      <c r="A437" s="70">
        <v>433</v>
      </c>
      <c r="B437" s="223" t="s">
        <v>971</v>
      </c>
      <c r="C437" s="224"/>
      <c r="D437" s="225" t="s">
        <v>133</v>
      </c>
      <c r="E437" s="226">
        <f>VLOOKUP(D437,'[2]000'!$B$19:$C$34,2,0)</f>
        <v>0.6</v>
      </c>
      <c r="F437" s="226"/>
      <c r="G437" s="228" t="s">
        <v>972</v>
      </c>
      <c r="H437" s="229" t="s">
        <v>816</v>
      </c>
      <c r="I437" s="225" t="s">
        <v>973</v>
      </c>
      <c r="J437" s="225" t="s">
        <v>890</v>
      </c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</row>
    <row r="438" spans="1:52" ht="78" customHeight="1" x14ac:dyDescent="0.2">
      <c r="A438" s="70">
        <v>434</v>
      </c>
      <c r="B438" s="223" t="s">
        <v>974</v>
      </c>
      <c r="C438" s="224"/>
      <c r="D438" s="225" t="s">
        <v>121</v>
      </c>
      <c r="E438" s="226">
        <v>1</v>
      </c>
      <c r="F438" s="226" t="s">
        <v>464</v>
      </c>
      <c r="G438" s="228" t="s">
        <v>975</v>
      </c>
      <c r="H438" s="229" t="s">
        <v>601</v>
      </c>
      <c r="I438" s="225" t="s">
        <v>976</v>
      </c>
      <c r="J438" s="225" t="s">
        <v>977</v>
      </c>
      <c r="AU438" s="194"/>
      <c r="AV438" s="194"/>
      <c r="AW438" s="194"/>
      <c r="AX438" s="194"/>
      <c r="AY438" s="194"/>
      <c r="AZ438" s="194"/>
    </row>
    <row r="439" spans="1:52" ht="78" customHeight="1" x14ac:dyDescent="0.2">
      <c r="A439" s="70">
        <v>435</v>
      </c>
      <c r="B439" s="223" t="s">
        <v>978</v>
      </c>
      <c r="C439" s="224"/>
      <c r="D439" s="225" t="s">
        <v>121</v>
      </c>
      <c r="E439" s="226">
        <v>1</v>
      </c>
      <c r="F439" s="226" t="s">
        <v>464</v>
      </c>
      <c r="G439" s="228" t="s">
        <v>979</v>
      </c>
      <c r="H439" s="229" t="s">
        <v>601</v>
      </c>
      <c r="I439" s="225" t="s">
        <v>980</v>
      </c>
      <c r="J439" s="225" t="s">
        <v>981</v>
      </c>
      <c r="AU439" s="194"/>
      <c r="AV439" s="194"/>
      <c r="AW439" s="194"/>
      <c r="AX439" s="194"/>
      <c r="AY439" s="194"/>
      <c r="AZ439" s="194"/>
    </row>
    <row r="440" spans="1:52" ht="78" customHeight="1" x14ac:dyDescent="0.2">
      <c r="A440" s="70">
        <v>436</v>
      </c>
      <c r="B440" s="223" t="s">
        <v>982</v>
      </c>
      <c r="C440" s="224"/>
      <c r="D440" s="225" t="s">
        <v>121</v>
      </c>
      <c r="E440" s="226">
        <v>1</v>
      </c>
      <c r="F440" s="226" t="s">
        <v>464</v>
      </c>
      <c r="G440" s="228" t="s">
        <v>983</v>
      </c>
      <c r="H440" s="229" t="s">
        <v>601</v>
      </c>
      <c r="I440" s="225" t="s">
        <v>984</v>
      </c>
      <c r="J440" s="225" t="s">
        <v>985</v>
      </c>
      <c r="AU440" s="194"/>
      <c r="AV440" s="194"/>
      <c r="AW440" s="194"/>
      <c r="AX440" s="194"/>
      <c r="AY440" s="194"/>
      <c r="AZ440" s="194"/>
    </row>
    <row r="441" spans="1:52" ht="78" customHeight="1" x14ac:dyDescent="0.2">
      <c r="A441" s="70">
        <v>437</v>
      </c>
      <c r="B441" s="223" t="s">
        <v>986</v>
      </c>
      <c r="C441" s="224"/>
      <c r="D441" s="225" t="s">
        <v>121</v>
      </c>
      <c r="E441" s="226">
        <v>1</v>
      </c>
      <c r="F441" s="226" t="s">
        <v>464</v>
      </c>
      <c r="G441" s="228" t="s">
        <v>987</v>
      </c>
      <c r="H441" s="229" t="s">
        <v>601</v>
      </c>
      <c r="I441" s="225" t="s">
        <v>988</v>
      </c>
      <c r="J441" s="225" t="s">
        <v>981</v>
      </c>
      <c r="AU441" s="194"/>
      <c r="AV441" s="194"/>
      <c r="AW441" s="194"/>
      <c r="AX441" s="194"/>
      <c r="AY441" s="194"/>
      <c r="AZ441" s="194"/>
    </row>
    <row r="442" spans="1:52" ht="78" customHeight="1" x14ac:dyDescent="0.2">
      <c r="A442" s="70">
        <v>438</v>
      </c>
      <c r="B442" s="223" t="s">
        <v>989</v>
      </c>
      <c r="C442" s="224"/>
      <c r="D442" s="225" t="s">
        <v>121</v>
      </c>
      <c r="E442" s="226">
        <v>1</v>
      </c>
      <c r="F442" s="226" t="s">
        <v>464</v>
      </c>
      <c r="G442" s="228" t="s">
        <v>990</v>
      </c>
      <c r="H442" s="229" t="s">
        <v>601</v>
      </c>
      <c r="I442" s="225" t="s">
        <v>991</v>
      </c>
      <c r="J442" s="225" t="s">
        <v>981</v>
      </c>
      <c r="AU442" s="194"/>
      <c r="AV442" s="194"/>
      <c r="AW442" s="194"/>
      <c r="AX442" s="194"/>
      <c r="AY442" s="194"/>
      <c r="AZ442" s="194"/>
    </row>
    <row r="443" spans="1:52" ht="78" customHeight="1" x14ac:dyDescent="0.2">
      <c r="A443" s="70">
        <v>439</v>
      </c>
      <c r="B443" s="223" t="s">
        <v>992</v>
      </c>
      <c r="C443" s="224"/>
      <c r="D443" s="225" t="s">
        <v>133</v>
      </c>
      <c r="E443" s="226">
        <f>VLOOKUP(D443,'[1]000'!$B$19:$C$34,2,0)</f>
        <v>0.6</v>
      </c>
      <c r="F443" s="226"/>
      <c r="G443" s="228" t="s">
        <v>993</v>
      </c>
      <c r="H443" s="229" t="s">
        <v>135</v>
      </c>
      <c r="I443" s="225" t="s">
        <v>994</v>
      </c>
      <c r="J443" s="225" t="s">
        <v>981</v>
      </c>
      <c r="AU443" s="194"/>
      <c r="AV443" s="194"/>
      <c r="AW443" s="194"/>
      <c r="AX443" s="194"/>
      <c r="AY443" s="194"/>
      <c r="AZ443" s="194"/>
    </row>
    <row r="444" spans="1:52" ht="78" customHeight="1" x14ac:dyDescent="0.2">
      <c r="A444" s="70">
        <v>440</v>
      </c>
      <c r="B444" s="223" t="s">
        <v>995</v>
      </c>
      <c r="C444" s="224"/>
      <c r="D444" s="225" t="s">
        <v>133</v>
      </c>
      <c r="E444" s="226">
        <f>VLOOKUP(D444,'[1]000'!$B$19:$C$34,2,0)</f>
        <v>0.6</v>
      </c>
      <c r="F444" s="226"/>
      <c r="G444" s="228" t="s">
        <v>996</v>
      </c>
      <c r="H444" s="229" t="s">
        <v>135</v>
      </c>
      <c r="I444" s="225" t="s">
        <v>997</v>
      </c>
      <c r="J444" s="225" t="s">
        <v>981</v>
      </c>
      <c r="AU444" s="194"/>
      <c r="AV444" s="194"/>
      <c r="AW444" s="194"/>
      <c r="AX444" s="194"/>
      <c r="AY444" s="194"/>
      <c r="AZ444" s="194"/>
    </row>
    <row r="445" spans="1:52" ht="78" customHeight="1" x14ac:dyDescent="0.2">
      <c r="A445" s="70">
        <v>441</v>
      </c>
      <c r="B445" s="223" t="s">
        <v>998</v>
      </c>
      <c r="C445" s="224"/>
      <c r="D445" s="225" t="s">
        <v>133</v>
      </c>
      <c r="E445" s="226">
        <f>VLOOKUP(D445,'[1]000'!$B$19:$C$34,2,0)</f>
        <v>0.6</v>
      </c>
      <c r="F445" s="226"/>
      <c r="G445" s="228" t="s">
        <v>999</v>
      </c>
      <c r="H445" s="229" t="s">
        <v>135</v>
      </c>
      <c r="I445" s="225" t="s">
        <v>1000</v>
      </c>
      <c r="J445" s="225" t="s">
        <v>981</v>
      </c>
      <c r="AU445" s="194"/>
      <c r="AV445" s="194"/>
      <c r="AW445" s="194"/>
      <c r="AX445" s="194"/>
      <c r="AY445" s="194"/>
      <c r="AZ445" s="194"/>
    </row>
    <row r="446" spans="1:52" ht="78" customHeight="1" x14ac:dyDescent="0.2">
      <c r="A446" s="70">
        <v>442</v>
      </c>
      <c r="B446" s="223" t="s">
        <v>1001</v>
      </c>
      <c r="C446" s="224"/>
      <c r="D446" s="225" t="s">
        <v>133</v>
      </c>
      <c r="E446" s="226">
        <f>VLOOKUP(D446,'[1]000'!$B$19:$C$34,2,0)</f>
        <v>0.6</v>
      </c>
      <c r="F446" s="226"/>
      <c r="G446" s="228" t="s">
        <v>1002</v>
      </c>
      <c r="H446" s="229" t="s">
        <v>135</v>
      </c>
      <c r="I446" s="225" t="s">
        <v>997</v>
      </c>
      <c r="J446" s="225" t="s">
        <v>981</v>
      </c>
      <c r="AU446" s="194"/>
      <c r="AV446" s="194"/>
      <c r="AW446" s="194"/>
      <c r="AX446" s="194"/>
      <c r="AY446" s="194"/>
      <c r="AZ446" s="194"/>
    </row>
    <row r="447" spans="1:52" ht="71.25" customHeight="1" x14ac:dyDescent="0.2">
      <c r="A447" s="70">
        <v>443</v>
      </c>
      <c r="B447" s="223" t="s">
        <v>1003</v>
      </c>
      <c r="C447" s="224"/>
      <c r="D447" s="225" t="s">
        <v>133</v>
      </c>
      <c r="E447" s="226">
        <f>VLOOKUP(D447,'[1]000'!$B$19:$C$34,2,0)</f>
        <v>0.6</v>
      </c>
      <c r="F447" s="226"/>
      <c r="G447" s="228" t="s">
        <v>1004</v>
      </c>
      <c r="H447" s="229" t="s">
        <v>135</v>
      </c>
      <c r="I447" s="225" t="s">
        <v>1005</v>
      </c>
      <c r="J447" s="225" t="s">
        <v>981</v>
      </c>
      <c r="AU447" s="194"/>
      <c r="AV447" s="194"/>
      <c r="AW447" s="194"/>
      <c r="AX447" s="194"/>
      <c r="AY447" s="194"/>
      <c r="AZ447" s="194"/>
    </row>
    <row r="448" spans="1:52" ht="69" customHeight="1" x14ac:dyDescent="0.2">
      <c r="A448" s="70">
        <v>444</v>
      </c>
      <c r="B448" s="223" t="s">
        <v>1006</v>
      </c>
      <c r="C448" s="224"/>
      <c r="D448" s="225" t="s">
        <v>121</v>
      </c>
      <c r="E448" s="226">
        <v>1</v>
      </c>
      <c r="F448" s="226" t="s">
        <v>449</v>
      </c>
      <c r="G448" s="228" t="s">
        <v>1007</v>
      </c>
      <c r="H448" s="229" t="s">
        <v>552</v>
      </c>
      <c r="I448" s="225" t="s">
        <v>1008</v>
      </c>
      <c r="J448" s="225" t="s">
        <v>981</v>
      </c>
      <c r="AU448" s="194"/>
      <c r="AV448" s="194"/>
      <c r="AW448" s="194"/>
      <c r="AX448" s="194"/>
      <c r="AY448" s="194"/>
      <c r="AZ448" s="194"/>
    </row>
    <row r="449" spans="1:52" ht="69" customHeight="1" x14ac:dyDescent="0.2">
      <c r="A449" s="70">
        <v>445</v>
      </c>
      <c r="B449" s="223" t="s">
        <v>1009</v>
      </c>
      <c r="C449" s="224"/>
      <c r="D449" s="225" t="s">
        <v>179</v>
      </c>
      <c r="E449" s="226">
        <f>VLOOKUP(D449,'[1]000'!$B$19:$C$34,2,0)</f>
        <v>0.2</v>
      </c>
      <c r="F449" s="225"/>
      <c r="G449" s="228" t="s">
        <v>1010</v>
      </c>
      <c r="H449" s="229" t="s">
        <v>158</v>
      </c>
      <c r="I449" s="225" t="s">
        <v>1011</v>
      </c>
      <c r="J449" s="225" t="s">
        <v>981</v>
      </c>
      <c r="AU449" s="194"/>
      <c r="AV449" s="194"/>
      <c r="AW449" s="194"/>
      <c r="AX449" s="194"/>
      <c r="AY449" s="194"/>
      <c r="AZ449" s="194"/>
    </row>
    <row r="450" spans="1:52" ht="69" customHeight="1" x14ac:dyDescent="0.2">
      <c r="A450" s="70">
        <v>446</v>
      </c>
      <c r="B450" s="223" t="s">
        <v>1012</v>
      </c>
      <c r="C450" s="224"/>
      <c r="D450" s="225" t="s">
        <v>179</v>
      </c>
      <c r="E450" s="226">
        <f>VLOOKUP(D450,'[1]000'!$B$19:$C$34,2,0)</f>
        <v>0.2</v>
      </c>
      <c r="F450" s="225"/>
      <c r="G450" s="228" t="s">
        <v>1013</v>
      </c>
      <c r="H450" s="229" t="s">
        <v>158</v>
      </c>
      <c r="I450" s="225" t="s">
        <v>1011</v>
      </c>
      <c r="J450" s="225" t="s">
        <v>981</v>
      </c>
      <c r="AU450" s="194"/>
      <c r="AV450" s="194"/>
      <c r="AW450" s="194"/>
      <c r="AX450" s="194"/>
      <c r="AY450" s="194"/>
      <c r="AZ450" s="194"/>
    </row>
    <row r="451" spans="1:52" ht="69" customHeight="1" x14ac:dyDescent="0.2">
      <c r="A451" s="70">
        <v>447</v>
      </c>
      <c r="B451" s="223" t="s">
        <v>1014</v>
      </c>
      <c r="C451" s="224"/>
      <c r="D451" s="225" t="s">
        <v>179</v>
      </c>
      <c r="E451" s="226">
        <f>VLOOKUP(D451,'[1]000'!$B$19:$C$34,2,0)</f>
        <v>0.2</v>
      </c>
      <c r="F451" s="225"/>
      <c r="G451" s="228" t="s">
        <v>1015</v>
      </c>
      <c r="H451" s="229" t="s">
        <v>158</v>
      </c>
      <c r="I451" s="225" t="s">
        <v>1011</v>
      </c>
      <c r="J451" s="225" t="s">
        <v>981</v>
      </c>
      <c r="AU451" s="194"/>
      <c r="AV451" s="194"/>
      <c r="AW451" s="194"/>
      <c r="AX451" s="194"/>
      <c r="AY451" s="194"/>
      <c r="AZ451" s="194"/>
    </row>
    <row r="452" spans="1:52" ht="69" customHeight="1" x14ac:dyDescent="0.2">
      <c r="A452" s="70">
        <v>448</v>
      </c>
      <c r="B452" s="223" t="s">
        <v>1016</v>
      </c>
      <c r="C452" s="224"/>
      <c r="D452" s="225" t="s">
        <v>133</v>
      </c>
      <c r="E452" s="226">
        <f>VLOOKUP(D452,'[1]000'!$B$19:$C$34,2,0)</f>
        <v>0.6</v>
      </c>
      <c r="F452" s="225"/>
      <c r="G452" s="228" t="s">
        <v>1017</v>
      </c>
      <c r="H452" s="229" t="s">
        <v>135</v>
      </c>
      <c r="I452" s="225" t="s">
        <v>1018</v>
      </c>
      <c r="J452" s="225" t="s">
        <v>981</v>
      </c>
      <c r="AU452" s="194"/>
      <c r="AV452" s="194"/>
      <c r="AW452" s="194"/>
      <c r="AX452" s="194"/>
      <c r="AY452" s="194"/>
      <c r="AZ452" s="194"/>
    </row>
    <row r="453" spans="1:52" ht="69" customHeight="1" x14ac:dyDescent="0.2">
      <c r="A453" s="70">
        <v>449</v>
      </c>
      <c r="B453" s="223" t="s">
        <v>1019</v>
      </c>
      <c r="C453" s="224"/>
      <c r="D453" s="225" t="s">
        <v>133</v>
      </c>
      <c r="E453" s="226">
        <f>VLOOKUP(D453,'[1]000'!$B$19:$C$34,2,0)</f>
        <v>0.6</v>
      </c>
      <c r="F453" s="225"/>
      <c r="G453" s="228" t="s">
        <v>1020</v>
      </c>
      <c r="H453" s="229" t="s">
        <v>135</v>
      </c>
      <c r="I453" s="225" t="s">
        <v>1021</v>
      </c>
      <c r="J453" s="225" t="s">
        <v>981</v>
      </c>
      <c r="AU453" s="194"/>
      <c r="AV453" s="194"/>
      <c r="AW453" s="194"/>
      <c r="AX453" s="194"/>
      <c r="AY453" s="194"/>
      <c r="AZ453" s="194"/>
    </row>
    <row r="454" spans="1:52" ht="69" customHeight="1" x14ac:dyDescent="0.2">
      <c r="A454" s="70">
        <v>450</v>
      </c>
      <c r="B454" s="223" t="s">
        <v>995</v>
      </c>
      <c r="C454" s="224"/>
      <c r="D454" s="225" t="s">
        <v>133</v>
      </c>
      <c r="E454" s="226">
        <f>VLOOKUP(D454,'[1]000'!$B$19:$C$34,2,0)</f>
        <v>0.6</v>
      </c>
      <c r="F454" s="225"/>
      <c r="G454" s="228" t="s">
        <v>1022</v>
      </c>
      <c r="H454" s="229" t="s">
        <v>135</v>
      </c>
      <c r="I454" s="225" t="s">
        <v>1023</v>
      </c>
      <c r="J454" s="225" t="s">
        <v>981</v>
      </c>
      <c r="AU454" s="194"/>
      <c r="AV454" s="194"/>
      <c r="AW454" s="194"/>
      <c r="AX454" s="194"/>
      <c r="AY454" s="194"/>
      <c r="AZ454" s="194"/>
    </row>
    <row r="455" spans="1:52" ht="69" customHeight="1" x14ac:dyDescent="0.2">
      <c r="A455" s="70">
        <v>451</v>
      </c>
      <c r="B455" s="223" t="s">
        <v>1009</v>
      </c>
      <c r="C455" s="224"/>
      <c r="D455" s="225" t="s">
        <v>179</v>
      </c>
      <c r="E455" s="226">
        <f>VLOOKUP(D455,'[1]000'!$B$19:$C$34,2,0)</f>
        <v>0.2</v>
      </c>
      <c r="F455" s="225"/>
      <c r="G455" s="228" t="s">
        <v>1010</v>
      </c>
      <c r="H455" s="229" t="s">
        <v>158</v>
      </c>
      <c r="I455" s="225" t="s">
        <v>1011</v>
      </c>
      <c r="J455" s="225" t="s">
        <v>981</v>
      </c>
      <c r="AU455" s="194"/>
      <c r="AV455" s="194"/>
      <c r="AW455" s="194"/>
      <c r="AX455" s="194"/>
      <c r="AY455" s="194"/>
      <c r="AZ455" s="194"/>
    </row>
    <row r="456" spans="1:52" ht="69" customHeight="1" x14ac:dyDescent="0.2">
      <c r="A456" s="70">
        <v>452</v>
      </c>
      <c r="B456" s="223" t="s">
        <v>1012</v>
      </c>
      <c r="C456" s="224"/>
      <c r="D456" s="225" t="s">
        <v>179</v>
      </c>
      <c r="E456" s="226">
        <f>VLOOKUP(D456,'[1]000'!$B$19:$C$34,2,0)</f>
        <v>0.2</v>
      </c>
      <c r="F456" s="225"/>
      <c r="G456" s="228" t="s">
        <v>1013</v>
      </c>
      <c r="H456" s="229" t="s">
        <v>158</v>
      </c>
      <c r="I456" s="225" t="s">
        <v>1011</v>
      </c>
      <c r="J456" s="225" t="s">
        <v>981</v>
      </c>
      <c r="AU456" s="194"/>
      <c r="AV456" s="194"/>
      <c r="AW456" s="194"/>
      <c r="AX456" s="194"/>
      <c r="AY456" s="194"/>
      <c r="AZ456" s="194"/>
    </row>
    <row r="457" spans="1:52" ht="69" customHeight="1" x14ac:dyDescent="0.2">
      <c r="A457" s="70">
        <v>453</v>
      </c>
      <c r="B457" s="223" t="s">
        <v>1024</v>
      </c>
      <c r="C457" s="224"/>
      <c r="D457" s="225" t="s">
        <v>156</v>
      </c>
      <c r="E457" s="226">
        <f>VLOOKUP(D457,'[1]000'!$B$19:$C$34,2,0)</f>
        <v>0.4</v>
      </c>
      <c r="F457" s="225"/>
      <c r="G457" s="228" t="s">
        <v>1025</v>
      </c>
      <c r="H457" s="227" t="s">
        <v>158</v>
      </c>
      <c r="I457" s="225" t="s">
        <v>1026</v>
      </c>
      <c r="J457" s="225" t="s">
        <v>981</v>
      </c>
      <c r="AU457" s="194"/>
      <c r="AV457" s="194"/>
      <c r="AW457" s="194"/>
      <c r="AX457" s="194"/>
      <c r="AY457" s="194"/>
      <c r="AZ457" s="194"/>
    </row>
    <row r="458" spans="1:52" ht="69" customHeight="1" x14ac:dyDescent="0.2">
      <c r="A458" s="70">
        <v>454</v>
      </c>
      <c r="B458" s="223" t="s">
        <v>1027</v>
      </c>
      <c r="C458" s="224"/>
      <c r="D458" s="225" t="s">
        <v>156</v>
      </c>
      <c r="E458" s="226">
        <f>VLOOKUP(D458,'[1]000'!$B$19:$C$34,2,0)</f>
        <v>0.4</v>
      </c>
      <c r="F458" s="225"/>
      <c r="G458" s="228" t="s">
        <v>1028</v>
      </c>
      <c r="H458" s="227" t="s">
        <v>158</v>
      </c>
      <c r="I458" s="225" t="s">
        <v>1029</v>
      </c>
      <c r="J458" s="225" t="s">
        <v>981</v>
      </c>
      <c r="AU458" s="194"/>
      <c r="AV458" s="194"/>
      <c r="AW458" s="194"/>
      <c r="AX458" s="194"/>
      <c r="AY458" s="194"/>
      <c r="AZ458" s="194"/>
    </row>
    <row r="459" spans="1:52" ht="69" customHeight="1" x14ac:dyDescent="0.2">
      <c r="A459" s="70">
        <v>455</v>
      </c>
      <c r="B459" s="223" t="s">
        <v>1030</v>
      </c>
      <c r="C459" s="224"/>
      <c r="D459" s="225" t="s">
        <v>156</v>
      </c>
      <c r="E459" s="226">
        <f>VLOOKUP(D459,'[1]000'!$B$19:$C$34,2,0)</f>
        <v>0.4</v>
      </c>
      <c r="F459" s="225"/>
      <c r="G459" s="228" t="s">
        <v>1031</v>
      </c>
      <c r="H459" s="227" t="s">
        <v>158</v>
      </c>
      <c r="I459" s="225" t="s">
        <v>1032</v>
      </c>
      <c r="J459" s="225" t="s">
        <v>549</v>
      </c>
      <c r="AU459" s="194"/>
      <c r="AV459" s="194"/>
      <c r="AW459" s="194"/>
      <c r="AX459" s="194"/>
      <c r="AY459" s="194"/>
      <c r="AZ459" s="194"/>
    </row>
    <row r="460" spans="1:52" ht="69" customHeight="1" x14ac:dyDescent="0.2">
      <c r="A460" s="70">
        <v>456</v>
      </c>
      <c r="B460" s="223" t="s">
        <v>1033</v>
      </c>
      <c r="C460" s="224"/>
      <c r="D460" s="225" t="s">
        <v>156</v>
      </c>
      <c r="E460" s="226">
        <f>VLOOKUP(D460,'[1]000'!$B$19:$C$34,2,0)</f>
        <v>0.4</v>
      </c>
      <c r="F460" s="225"/>
      <c r="G460" s="228" t="s">
        <v>1034</v>
      </c>
      <c r="H460" s="227" t="s">
        <v>158</v>
      </c>
      <c r="I460" s="225" t="s">
        <v>1035</v>
      </c>
      <c r="J460" s="225" t="s">
        <v>985</v>
      </c>
      <c r="AU460" s="194"/>
      <c r="AV460" s="194"/>
      <c r="AW460" s="194"/>
      <c r="AX460" s="194"/>
      <c r="AY460" s="194"/>
      <c r="AZ460" s="194"/>
    </row>
    <row r="461" spans="1:52" ht="69" customHeight="1" x14ac:dyDescent="0.2">
      <c r="A461" s="70">
        <v>457</v>
      </c>
      <c r="B461" s="223" t="s">
        <v>1036</v>
      </c>
      <c r="C461" s="224"/>
      <c r="D461" s="225" t="s">
        <v>156</v>
      </c>
      <c r="E461" s="226">
        <f>VLOOKUP(D461,'[1]000'!$B$19:$C$34,2,0)</f>
        <v>0.4</v>
      </c>
      <c r="F461" s="225"/>
      <c r="G461" s="228" t="s">
        <v>1037</v>
      </c>
      <c r="H461" s="227" t="s">
        <v>158</v>
      </c>
      <c r="I461" s="225" t="s">
        <v>1038</v>
      </c>
      <c r="J461" s="225" t="s">
        <v>549</v>
      </c>
      <c r="AU461" s="194"/>
      <c r="AV461" s="194"/>
      <c r="AW461" s="194"/>
      <c r="AX461" s="194"/>
      <c r="AY461" s="194"/>
      <c r="AZ461" s="194"/>
    </row>
    <row r="462" spans="1:52" ht="69" customHeight="1" x14ac:dyDescent="0.2">
      <c r="A462" s="70">
        <v>458</v>
      </c>
      <c r="B462" s="223" t="s">
        <v>1039</v>
      </c>
      <c r="C462" s="224"/>
      <c r="D462" s="225" t="s">
        <v>156</v>
      </c>
      <c r="E462" s="226">
        <f>VLOOKUP(D462,'[1]000'!$B$19:$C$34,2,0)</f>
        <v>0.4</v>
      </c>
      <c r="F462" s="225"/>
      <c r="G462" s="228" t="s">
        <v>1040</v>
      </c>
      <c r="H462" s="227" t="s">
        <v>158</v>
      </c>
      <c r="I462" s="225" t="s">
        <v>1038</v>
      </c>
      <c r="J462" s="225" t="s">
        <v>549</v>
      </c>
      <c r="AU462" s="194"/>
      <c r="AV462" s="194"/>
      <c r="AW462" s="194"/>
      <c r="AX462" s="194"/>
      <c r="AY462" s="194"/>
      <c r="AZ462" s="194"/>
    </row>
    <row r="463" spans="1:52" ht="69" customHeight="1" x14ac:dyDescent="0.2">
      <c r="A463" s="70">
        <v>459</v>
      </c>
      <c r="B463" s="223" t="s">
        <v>1041</v>
      </c>
      <c r="C463" s="224"/>
      <c r="D463" s="225" t="s">
        <v>156</v>
      </c>
      <c r="E463" s="226">
        <f>VLOOKUP(D463,'[1]000'!$B$19:$C$34,2,0)</f>
        <v>0.4</v>
      </c>
      <c r="F463" s="225"/>
      <c r="G463" s="228" t="s">
        <v>1042</v>
      </c>
      <c r="H463" s="227" t="s">
        <v>158</v>
      </c>
      <c r="I463" s="225" t="s">
        <v>1032</v>
      </c>
      <c r="J463" s="225" t="s">
        <v>549</v>
      </c>
      <c r="AU463" s="194"/>
      <c r="AV463" s="194"/>
      <c r="AW463" s="194"/>
      <c r="AX463" s="194"/>
      <c r="AY463" s="194"/>
      <c r="AZ463" s="194"/>
    </row>
    <row r="464" spans="1:52" ht="69" customHeight="1" x14ac:dyDescent="0.2">
      <c r="A464" s="70">
        <v>460</v>
      </c>
      <c r="B464" s="223" t="s">
        <v>1043</v>
      </c>
      <c r="C464" s="224"/>
      <c r="D464" s="225" t="s">
        <v>156</v>
      </c>
      <c r="E464" s="226">
        <f>VLOOKUP(D464,'[1]000'!$B$19:$C$34,2,0)</f>
        <v>0.4</v>
      </c>
      <c r="F464" s="225"/>
      <c r="G464" s="228" t="s">
        <v>1044</v>
      </c>
      <c r="H464" s="227" t="s">
        <v>158</v>
      </c>
      <c r="I464" s="225" t="s">
        <v>1026</v>
      </c>
      <c r="J464" s="225" t="s">
        <v>981</v>
      </c>
      <c r="AU464" s="194"/>
      <c r="AV464" s="194"/>
      <c r="AW464" s="194"/>
      <c r="AX464" s="194"/>
      <c r="AY464" s="194"/>
      <c r="AZ464" s="194"/>
    </row>
    <row r="465" spans="1:52" ht="69" customHeight="1" x14ac:dyDescent="0.2">
      <c r="A465" s="70">
        <v>461</v>
      </c>
      <c r="B465" s="223" t="s">
        <v>1045</v>
      </c>
      <c r="C465" s="224"/>
      <c r="D465" s="225" t="s">
        <v>133</v>
      </c>
      <c r="E465" s="226">
        <f>VLOOKUP(D465,'[1]000'!$B$19:$C$34,2,0)</f>
        <v>0.6</v>
      </c>
      <c r="F465" s="225"/>
      <c r="G465" s="228" t="s">
        <v>1046</v>
      </c>
      <c r="H465" s="227" t="s">
        <v>150</v>
      </c>
      <c r="I465" s="225" t="s">
        <v>1047</v>
      </c>
      <c r="J465" s="225" t="s">
        <v>981</v>
      </c>
      <c r="AU465" s="194"/>
      <c r="AV465" s="194"/>
      <c r="AW465" s="194"/>
      <c r="AX465" s="194"/>
      <c r="AY465" s="194"/>
      <c r="AZ465" s="194"/>
    </row>
    <row r="466" spans="1:52" ht="69" customHeight="1" x14ac:dyDescent="0.2">
      <c r="A466" s="70">
        <v>462</v>
      </c>
      <c r="B466" s="223" t="s">
        <v>1048</v>
      </c>
      <c r="C466" s="224"/>
      <c r="D466" s="225" t="s">
        <v>133</v>
      </c>
      <c r="E466" s="226">
        <f>VLOOKUP(D466,'[1]000'!$B$19:$C$34,2,0)</f>
        <v>0.6</v>
      </c>
      <c r="F466" s="225"/>
      <c r="G466" s="228" t="s">
        <v>1049</v>
      </c>
      <c r="H466" s="227" t="s">
        <v>150</v>
      </c>
      <c r="I466" s="225" t="s">
        <v>1047</v>
      </c>
      <c r="J466" s="225" t="s">
        <v>981</v>
      </c>
      <c r="AU466" s="194"/>
      <c r="AV466" s="194"/>
      <c r="AW466" s="194"/>
      <c r="AX466" s="194"/>
      <c r="AY466" s="194"/>
      <c r="AZ466" s="194"/>
    </row>
    <row r="467" spans="1:52" ht="69" customHeight="1" x14ac:dyDescent="0.2">
      <c r="A467" s="70">
        <v>463</v>
      </c>
      <c r="B467" s="223" t="s">
        <v>1050</v>
      </c>
      <c r="C467" s="224"/>
      <c r="D467" s="225" t="s">
        <v>133</v>
      </c>
      <c r="E467" s="226">
        <f>VLOOKUP(D467,'[1]000'!$B$19:$C$34,2,0)</f>
        <v>0.6</v>
      </c>
      <c r="F467" s="225"/>
      <c r="G467" s="228" t="s">
        <v>1051</v>
      </c>
      <c r="H467" s="229" t="s">
        <v>135</v>
      </c>
      <c r="I467" s="225" t="s">
        <v>1052</v>
      </c>
      <c r="J467" s="225" t="s">
        <v>981</v>
      </c>
      <c r="AU467" s="194"/>
      <c r="AV467" s="194"/>
      <c r="AW467" s="194"/>
      <c r="AX467" s="194"/>
      <c r="AY467" s="194"/>
      <c r="AZ467" s="194"/>
    </row>
    <row r="468" spans="1:52" ht="69" customHeight="1" x14ac:dyDescent="0.2">
      <c r="A468" s="70">
        <v>464</v>
      </c>
      <c r="B468" s="223" t="s">
        <v>1053</v>
      </c>
      <c r="C468" s="224"/>
      <c r="D468" s="225" t="s">
        <v>133</v>
      </c>
      <c r="E468" s="226">
        <f>VLOOKUP(D468,'[1]000'!$B$19:$C$34,2,0)</f>
        <v>0.6</v>
      </c>
      <c r="F468" s="225"/>
      <c r="G468" s="228" t="s">
        <v>1054</v>
      </c>
      <c r="H468" s="229" t="s">
        <v>135</v>
      </c>
      <c r="I468" s="225" t="s">
        <v>1055</v>
      </c>
      <c r="J468" s="225" t="s">
        <v>981</v>
      </c>
      <c r="AU468" s="194"/>
      <c r="AV468" s="194"/>
      <c r="AW468" s="194"/>
      <c r="AX468" s="194"/>
      <c r="AY468" s="194"/>
      <c r="AZ468" s="194"/>
    </row>
    <row r="469" spans="1:52" ht="69" customHeight="1" x14ac:dyDescent="0.2">
      <c r="A469" s="70">
        <v>465</v>
      </c>
      <c r="B469" s="223" t="s">
        <v>1056</v>
      </c>
      <c r="C469" s="224"/>
      <c r="D469" s="225" t="s">
        <v>179</v>
      </c>
      <c r="E469" s="226">
        <f>VLOOKUP(D469,'[1]000'!$B$19:$C$34,2,0)</f>
        <v>0.2</v>
      </c>
      <c r="F469" s="225"/>
      <c r="G469" s="228" t="s">
        <v>1057</v>
      </c>
      <c r="H469" s="229" t="s">
        <v>158</v>
      </c>
      <c r="I469" s="225" t="s">
        <v>1058</v>
      </c>
      <c r="J469" s="225" t="s">
        <v>981</v>
      </c>
      <c r="AU469" s="194"/>
      <c r="AV469" s="194"/>
      <c r="AW469" s="194"/>
      <c r="AX469" s="194"/>
      <c r="AY469" s="194"/>
      <c r="AZ469" s="194"/>
    </row>
    <row r="470" spans="1:52" ht="69" customHeight="1" x14ac:dyDescent="0.2">
      <c r="A470" s="70">
        <v>466</v>
      </c>
      <c r="B470" s="223" t="s">
        <v>1059</v>
      </c>
      <c r="C470" s="224"/>
      <c r="D470" s="225" t="s">
        <v>179</v>
      </c>
      <c r="E470" s="226">
        <f>VLOOKUP(D470,'[1]000'!$B$19:$C$34,2,0)</f>
        <v>0.2</v>
      </c>
      <c r="F470" s="225"/>
      <c r="G470" s="228" t="s">
        <v>1060</v>
      </c>
      <c r="H470" s="229" t="s">
        <v>158</v>
      </c>
      <c r="I470" s="225" t="s">
        <v>1058</v>
      </c>
      <c r="J470" s="225" t="s">
        <v>981</v>
      </c>
      <c r="AU470" s="194"/>
      <c r="AV470" s="194"/>
      <c r="AW470" s="194"/>
      <c r="AX470" s="194"/>
      <c r="AY470" s="194"/>
      <c r="AZ470" s="194"/>
    </row>
    <row r="471" spans="1:52" ht="69" customHeight="1" x14ac:dyDescent="0.2">
      <c r="A471" s="70">
        <v>467</v>
      </c>
      <c r="B471" s="223" t="s">
        <v>1061</v>
      </c>
      <c r="C471" s="224"/>
      <c r="D471" s="225" t="s">
        <v>179</v>
      </c>
      <c r="E471" s="226">
        <f>VLOOKUP(D471,'[1]000'!$B$19:$C$34,2,0)</f>
        <v>0.2</v>
      </c>
      <c r="F471" s="225"/>
      <c r="G471" s="228" t="s">
        <v>1062</v>
      </c>
      <c r="H471" s="229" t="s">
        <v>158</v>
      </c>
      <c r="I471" s="225" t="s">
        <v>1063</v>
      </c>
      <c r="J471" s="225" t="s">
        <v>981</v>
      </c>
      <c r="AU471" s="194"/>
      <c r="AV471" s="194"/>
      <c r="AW471" s="194"/>
      <c r="AX471" s="194"/>
      <c r="AY471" s="194"/>
      <c r="AZ471" s="194"/>
    </row>
    <row r="472" spans="1:52" ht="69" customHeight="1" x14ac:dyDescent="0.2">
      <c r="A472" s="70">
        <v>468</v>
      </c>
      <c r="B472" s="223" t="s">
        <v>1064</v>
      </c>
      <c r="C472" s="224"/>
      <c r="D472" s="225" t="s">
        <v>179</v>
      </c>
      <c r="E472" s="226">
        <f>VLOOKUP(D472,'[1]000'!$B$19:$C$34,2,0)</f>
        <v>0.2</v>
      </c>
      <c r="F472" s="225"/>
      <c r="G472" s="228" t="s">
        <v>1065</v>
      </c>
      <c r="H472" s="229" t="s">
        <v>158</v>
      </c>
      <c r="I472" s="225" t="s">
        <v>1063</v>
      </c>
      <c r="J472" s="225" t="s">
        <v>981</v>
      </c>
      <c r="AU472" s="194"/>
      <c r="AV472" s="194"/>
      <c r="AW472" s="194"/>
      <c r="AX472" s="194"/>
      <c r="AY472" s="194"/>
      <c r="AZ472" s="194"/>
    </row>
    <row r="473" spans="1:52" ht="69" customHeight="1" x14ac:dyDescent="0.2">
      <c r="A473" s="70">
        <v>469</v>
      </c>
      <c r="B473" s="223" t="s">
        <v>1066</v>
      </c>
      <c r="C473" s="224"/>
      <c r="D473" s="225" t="s">
        <v>179</v>
      </c>
      <c r="E473" s="226">
        <f>VLOOKUP(D473,'[1]000'!$B$19:$C$34,2,0)</f>
        <v>0.2</v>
      </c>
      <c r="F473" s="225"/>
      <c r="G473" s="228" t="s">
        <v>1067</v>
      </c>
      <c r="H473" s="229" t="s">
        <v>158</v>
      </c>
      <c r="I473" s="225" t="s">
        <v>1063</v>
      </c>
      <c r="J473" s="225" t="s">
        <v>981</v>
      </c>
      <c r="AU473" s="194"/>
      <c r="AV473" s="194"/>
      <c r="AW473" s="194"/>
      <c r="AX473" s="194"/>
      <c r="AY473" s="194"/>
      <c r="AZ473" s="194"/>
    </row>
    <row r="474" spans="1:52" ht="69" customHeight="1" x14ac:dyDescent="0.2">
      <c r="A474" s="70">
        <v>470</v>
      </c>
      <c r="B474" s="223" t="s">
        <v>1068</v>
      </c>
      <c r="C474" s="224"/>
      <c r="D474" s="225" t="s">
        <v>179</v>
      </c>
      <c r="E474" s="226">
        <f>VLOOKUP(D474,'[1]000'!$B$19:$C$34,2,0)</f>
        <v>0.2</v>
      </c>
      <c r="F474" s="225"/>
      <c r="G474" s="228" t="s">
        <v>1069</v>
      </c>
      <c r="H474" s="229" t="s">
        <v>158</v>
      </c>
      <c r="I474" s="225" t="s">
        <v>1070</v>
      </c>
      <c r="J474" s="225" t="s">
        <v>981</v>
      </c>
      <c r="AU474" s="194"/>
      <c r="AV474" s="194"/>
      <c r="AW474" s="194"/>
      <c r="AX474" s="194"/>
      <c r="AY474" s="194"/>
      <c r="AZ474" s="194"/>
    </row>
    <row r="475" spans="1:52" ht="69" customHeight="1" x14ac:dyDescent="0.2">
      <c r="A475" s="70">
        <v>471</v>
      </c>
      <c r="B475" s="223" t="s">
        <v>1071</v>
      </c>
      <c r="C475" s="224"/>
      <c r="D475" s="225" t="s">
        <v>121</v>
      </c>
      <c r="E475" s="226">
        <v>1</v>
      </c>
      <c r="F475" s="225"/>
      <c r="G475" s="228" t="s">
        <v>1072</v>
      </c>
      <c r="H475" s="229" t="s">
        <v>1073</v>
      </c>
      <c r="I475" s="225" t="s">
        <v>1074</v>
      </c>
      <c r="J475" s="225" t="s">
        <v>981</v>
      </c>
      <c r="AU475" s="194"/>
      <c r="AV475" s="194"/>
      <c r="AW475" s="194"/>
      <c r="AX475" s="194"/>
      <c r="AY475" s="194"/>
      <c r="AZ475" s="194"/>
    </row>
    <row r="476" spans="1:52" ht="69" customHeight="1" x14ac:dyDescent="0.2">
      <c r="A476" s="70">
        <v>472</v>
      </c>
      <c r="B476" s="223" t="s">
        <v>992</v>
      </c>
      <c r="C476" s="224"/>
      <c r="D476" s="225" t="s">
        <v>133</v>
      </c>
      <c r="E476" s="226">
        <f>VLOOKUP(D476,'[1]000'!$B$19:$C$34,2,0)</f>
        <v>0.6</v>
      </c>
      <c r="F476" s="226"/>
      <c r="G476" s="228" t="s">
        <v>1075</v>
      </c>
      <c r="H476" s="229" t="s">
        <v>135</v>
      </c>
      <c r="I476" s="225" t="s">
        <v>1076</v>
      </c>
      <c r="J476" s="225" t="s">
        <v>981</v>
      </c>
      <c r="AU476" s="194"/>
      <c r="AV476" s="194"/>
      <c r="AW476" s="194"/>
      <c r="AX476" s="194"/>
      <c r="AY476" s="194"/>
      <c r="AZ476" s="194"/>
    </row>
    <row r="477" spans="1:52" ht="69" customHeight="1" x14ac:dyDescent="0.2">
      <c r="A477" s="70">
        <v>473</v>
      </c>
      <c r="B477" s="223" t="s">
        <v>1077</v>
      </c>
      <c r="C477" s="224"/>
      <c r="D477" s="225" t="s">
        <v>121</v>
      </c>
      <c r="E477" s="226">
        <v>1</v>
      </c>
      <c r="F477" s="226" t="s">
        <v>122</v>
      </c>
      <c r="G477" s="228" t="s">
        <v>1078</v>
      </c>
      <c r="H477" s="229" t="s">
        <v>762</v>
      </c>
      <c r="I477" s="225" t="s">
        <v>1079</v>
      </c>
      <c r="J477" s="225" t="s">
        <v>1080</v>
      </c>
      <c r="AU477" s="194"/>
      <c r="AV477" s="194"/>
      <c r="AW477" s="194"/>
      <c r="AX477" s="194"/>
      <c r="AY477" s="194"/>
      <c r="AZ477" s="194"/>
    </row>
    <row r="478" spans="1:52" ht="69" customHeight="1" x14ac:dyDescent="0.2">
      <c r="A478" s="70">
        <v>474</v>
      </c>
      <c r="B478" s="223" t="s">
        <v>1081</v>
      </c>
      <c r="C478" s="224"/>
      <c r="D478" s="225" t="s">
        <v>121</v>
      </c>
      <c r="E478" s="226">
        <v>1</v>
      </c>
      <c r="F478" s="226" t="s">
        <v>122</v>
      </c>
      <c r="G478" s="228" t="s">
        <v>1082</v>
      </c>
      <c r="H478" s="229" t="s">
        <v>762</v>
      </c>
      <c r="I478" s="225" t="s">
        <v>1083</v>
      </c>
      <c r="J478" s="225" t="s">
        <v>985</v>
      </c>
      <c r="AU478" s="194"/>
      <c r="AV478" s="194"/>
      <c r="AW478" s="194"/>
      <c r="AX478" s="194"/>
      <c r="AY478" s="194"/>
      <c r="AZ478" s="194"/>
    </row>
    <row r="479" spans="1:52" ht="69" customHeight="1" x14ac:dyDescent="0.2">
      <c r="A479" s="70">
        <v>475</v>
      </c>
      <c r="B479" s="223" t="s">
        <v>1084</v>
      </c>
      <c r="C479" s="224"/>
      <c r="D479" s="225" t="s">
        <v>121</v>
      </c>
      <c r="E479" s="226">
        <v>1</v>
      </c>
      <c r="F479" s="226" t="s">
        <v>122</v>
      </c>
      <c r="G479" s="228" t="s">
        <v>1085</v>
      </c>
      <c r="H479" s="229" t="s">
        <v>762</v>
      </c>
      <c r="I479" s="225" t="s">
        <v>1086</v>
      </c>
      <c r="J479" s="225" t="s">
        <v>985</v>
      </c>
      <c r="AU479" s="194"/>
      <c r="AV479" s="194"/>
      <c r="AW479" s="194"/>
      <c r="AX479" s="194"/>
      <c r="AY479" s="194"/>
      <c r="AZ479" s="194"/>
    </row>
    <row r="480" spans="1:52" ht="69" customHeight="1" x14ac:dyDescent="0.2">
      <c r="A480" s="70">
        <v>476</v>
      </c>
      <c r="B480" s="223" t="s">
        <v>1087</v>
      </c>
      <c r="C480" s="224"/>
      <c r="D480" s="225" t="s">
        <v>121</v>
      </c>
      <c r="E480" s="226">
        <v>1</v>
      </c>
      <c r="F480" s="226" t="s">
        <v>122</v>
      </c>
      <c r="G480" s="228" t="s">
        <v>1088</v>
      </c>
      <c r="H480" s="229" t="s">
        <v>762</v>
      </c>
      <c r="I480" s="225" t="s">
        <v>1089</v>
      </c>
      <c r="J480" s="225" t="s">
        <v>985</v>
      </c>
      <c r="AU480" s="194"/>
      <c r="AV480" s="194"/>
      <c r="AW480" s="194"/>
      <c r="AX480" s="194"/>
      <c r="AY480" s="194"/>
      <c r="AZ480" s="194"/>
    </row>
    <row r="481" spans="1:52" ht="69" customHeight="1" x14ac:dyDescent="0.2">
      <c r="A481" s="70">
        <v>477</v>
      </c>
      <c r="B481" s="223" t="s">
        <v>1090</v>
      </c>
      <c r="C481" s="224"/>
      <c r="D481" s="225" t="s">
        <v>121</v>
      </c>
      <c r="E481" s="226">
        <v>1</v>
      </c>
      <c r="F481" s="226" t="s">
        <v>122</v>
      </c>
      <c r="G481" s="228" t="s">
        <v>1091</v>
      </c>
      <c r="H481" s="229" t="s">
        <v>762</v>
      </c>
      <c r="I481" s="225" t="s">
        <v>1092</v>
      </c>
      <c r="J481" s="225" t="s">
        <v>985</v>
      </c>
      <c r="AU481" s="194"/>
      <c r="AV481" s="194"/>
      <c r="AW481" s="194"/>
      <c r="AX481" s="194"/>
      <c r="AY481" s="194"/>
      <c r="AZ481" s="194"/>
    </row>
    <row r="482" spans="1:52" ht="69" customHeight="1" x14ac:dyDescent="0.2">
      <c r="A482" s="70">
        <v>478</v>
      </c>
      <c r="B482" s="223" t="s">
        <v>1093</v>
      </c>
      <c r="C482" s="224"/>
      <c r="D482" s="225" t="s">
        <v>121</v>
      </c>
      <c r="E482" s="226">
        <v>1</v>
      </c>
      <c r="F482" s="226" t="s">
        <v>122</v>
      </c>
      <c r="G482" s="228" t="s">
        <v>1094</v>
      </c>
      <c r="H482" s="229" t="s">
        <v>762</v>
      </c>
      <c r="I482" s="225" t="s">
        <v>1092</v>
      </c>
      <c r="J482" s="225" t="s">
        <v>985</v>
      </c>
      <c r="AU482" s="194"/>
      <c r="AV482" s="194"/>
      <c r="AW482" s="194"/>
      <c r="AX482" s="194"/>
      <c r="AY482" s="194"/>
      <c r="AZ482" s="194"/>
    </row>
    <row r="483" spans="1:52" ht="69" customHeight="1" x14ac:dyDescent="0.2">
      <c r="A483" s="70">
        <v>479</v>
      </c>
      <c r="B483" s="223" t="s">
        <v>1095</v>
      </c>
      <c r="C483" s="224"/>
      <c r="D483" s="225" t="s">
        <v>121</v>
      </c>
      <c r="E483" s="226">
        <v>1</v>
      </c>
      <c r="F483" s="226" t="s">
        <v>122</v>
      </c>
      <c r="G483" s="228" t="s">
        <v>1096</v>
      </c>
      <c r="H483" s="229" t="s">
        <v>762</v>
      </c>
      <c r="I483" s="225" t="s">
        <v>1097</v>
      </c>
      <c r="J483" s="225" t="s">
        <v>536</v>
      </c>
      <c r="AU483" s="194"/>
      <c r="AV483" s="194"/>
      <c r="AW483" s="194"/>
      <c r="AX483" s="194"/>
      <c r="AY483" s="194"/>
      <c r="AZ483" s="194"/>
    </row>
    <row r="484" spans="1:52" ht="69" customHeight="1" x14ac:dyDescent="0.2">
      <c r="A484" s="70">
        <v>480</v>
      </c>
      <c r="B484" s="223" t="s">
        <v>1098</v>
      </c>
      <c r="C484" s="224"/>
      <c r="D484" s="225" t="s">
        <v>121</v>
      </c>
      <c r="E484" s="226">
        <v>1</v>
      </c>
      <c r="F484" s="226" t="s">
        <v>449</v>
      </c>
      <c r="G484" s="228" t="s">
        <v>1099</v>
      </c>
      <c r="H484" s="229" t="s">
        <v>437</v>
      </c>
      <c r="I484" s="225" t="s">
        <v>1100</v>
      </c>
      <c r="J484" s="225" t="s">
        <v>981</v>
      </c>
      <c r="AU484" s="194"/>
      <c r="AV484" s="194"/>
      <c r="AW484" s="194"/>
      <c r="AX484" s="194"/>
      <c r="AY484" s="194"/>
      <c r="AZ484" s="194"/>
    </row>
    <row r="485" spans="1:52" ht="69" customHeight="1" x14ac:dyDescent="0.2">
      <c r="A485" s="70">
        <v>481</v>
      </c>
      <c r="B485" s="223" t="s">
        <v>1101</v>
      </c>
      <c r="C485" s="224"/>
      <c r="D485" s="225" t="s">
        <v>121</v>
      </c>
      <c r="E485" s="226">
        <v>1</v>
      </c>
      <c r="F485" s="226" t="s">
        <v>449</v>
      </c>
      <c r="G485" s="228" t="s">
        <v>1102</v>
      </c>
      <c r="H485" s="229" t="s">
        <v>437</v>
      </c>
      <c r="I485" s="225" t="s">
        <v>1103</v>
      </c>
      <c r="J485" s="225" t="s">
        <v>981</v>
      </c>
      <c r="AU485" s="194"/>
      <c r="AV485" s="194"/>
      <c r="AW485" s="194"/>
      <c r="AX485" s="194"/>
      <c r="AY485" s="194"/>
      <c r="AZ485" s="194"/>
    </row>
    <row r="486" spans="1:52" ht="69" customHeight="1" x14ac:dyDescent="0.2">
      <c r="A486" s="70">
        <v>482</v>
      </c>
      <c r="B486" s="223" t="s">
        <v>1027</v>
      </c>
      <c r="C486" s="224"/>
      <c r="D486" s="225" t="s">
        <v>156</v>
      </c>
      <c r="E486" s="226">
        <f>VLOOKUP(D486,'[1]000'!$B$19:$C$34,2,0)</f>
        <v>0.4</v>
      </c>
      <c r="F486" s="226"/>
      <c r="G486" s="228" t="s">
        <v>1104</v>
      </c>
      <c r="H486" s="229" t="s">
        <v>158</v>
      </c>
      <c r="I486" s="225" t="s">
        <v>1105</v>
      </c>
      <c r="J486" s="225" t="s">
        <v>1106</v>
      </c>
      <c r="AU486" s="194"/>
      <c r="AV486" s="194"/>
      <c r="AW486" s="194"/>
      <c r="AX486" s="194"/>
      <c r="AY486" s="194"/>
      <c r="AZ486" s="194"/>
    </row>
    <row r="487" spans="1:52" ht="69" customHeight="1" x14ac:dyDescent="0.2">
      <c r="A487" s="70">
        <v>483</v>
      </c>
      <c r="B487" s="223" t="s">
        <v>1107</v>
      </c>
      <c r="C487" s="224"/>
      <c r="D487" s="225" t="s">
        <v>121</v>
      </c>
      <c r="E487" s="226">
        <v>1</v>
      </c>
      <c r="F487" s="226" t="s">
        <v>520</v>
      </c>
      <c r="G487" s="228" t="s">
        <v>1108</v>
      </c>
      <c r="H487" s="227" t="s">
        <v>437</v>
      </c>
      <c r="I487" s="225" t="s">
        <v>1109</v>
      </c>
      <c r="J487" s="225" t="s">
        <v>981</v>
      </c>
      <c r="AU487" s="194"/>
      <c r="AV487" s="194"/>
      <c r="AW487" s="194"/>
      <c r="AX487" s="194"/>
      <c r="AY487" s="194"/>
      <c r="AZ487" s="194"/>
    </row>
    <row r="488" spans="1:52" ht="69" customHeight="1" x14ac:dyDescent="0.2">
      <c r="A488" s="70">
        <v>484</v>
      </c>
      <c r="B488" s="223" t="s">
        <v>1110</v>
      </c>
      <c r="C488" s="224"/>
      <c r="D488" s="225" t="s">
        <v>121</v>
      </c>
      <c r="E488" s="226">
        <v>1</v>
      </c>
      <c r="F488" s="226" t="s">
        <v>520</v>
      </c>
      <c r="G488" s="228" t="s">
        <v>1111</v>
      </c>
      <c r="H488" s="227" t="s">
        <v>437</v>
      </c>
      <c r="I488" s="225" t="s">
        <v>1112</v>
      </c>
      <c r="J488" s="225" t="s">
        <v>981</v>
      </c>
      <c r="AU488" s="194"/>
      <c r="AV488" s="194"/>
      <c r="AW488" s="194"/>
      <c r="AX488" s="194"/>
      <c r="AY488" s="194"/>
      <c r="AZ488" s="194"/>
    </row>
    <row r="489" spans="1:52" ht="69" customHeight="1" x14ac:dyDescent="0.2">
      <c r="A489" s="70">
        <v>485</v>
      </c>
      <c r="B489" s="223" t="s">
        <v>1113</v>
      </c>
      <c r="C489" s="224"/>
      <c r="D489" s="225" t="s">
        <v>121</v>
      </c>
      <c r="E489" s="226">
        <v>1</v>
      </c>
      <c r="F489" s="226" t="s">
        <v>520</v>
      </c>
      <c r="G489" s="228" t="s">
        <v>1114</v>
      </c>
      <c r="H489" s="227" t="s">
        <v>437</v>
      </c>
      <c r="I489" s="225" t="s">
        <v>1115</v>
      </c>
      <c r="J489" s="225" t="s">
        <v>1116</v>
      </c>
      <c r="AU489" s="194"/>
      <c r="AV489" s="194"/>
      <c r="AW489" s="194"/>
      <c r="AX489" s="194"/>
      <c r="AY489" s="194"/>
      <c r="AZ489" s="194"/>
    </row>
    <row r="490" spans="1:52" ht="69" customHeight="1" x14ac:dyDescent="0.2">
      <c r="A490" s="70">
        <v>486</v>
      </c>
      <c r="B490" s="223" t="s">
        <v>1117</v>
      </c>
      <c r="C490" s="224"/>
      <c r="D490" s="225" t="s">
        <v>121</v>
      </c>
      <c r="E490" s="226">
        <v>1</v>
      </c>
      <c r="F490" s="226" t="s">
        <v>520</v>
      </c>
      <c r="G490" s="228" t="s">
        <v>1118</v>
      </c>
      <c r="H490" s="227" t="s">
        <v>437</v>
      </c>
      <c r="I490" s="225" t="s">
        <v>1119</v>
      </c>
      <c r="J490" s="225" t="s">
        <v>1116</v>
      </c>
      <c r="AU490" s="194"/>
      <c r="AV490" s="194"/>
      <c r="AW490" s="194"/>
      <c r="AX490" s="194"/>
      <c r="AY490" s="194"/>
      <c r="AZ490" s="194"/>
    </row>
    <row r="491" spans="1:52" ht="69" customHeight="1" x14ac:dyDescent="0.2">
      <c r="A491" s="70">
        <v>487</v>
      </c>
      <c r="B491" s="223" t="s">
        <v>1120</v>
      </c>
      <c r="C491" s="224"/>
      <c r="D491" s="225" t="s">
        <v>121</v>
      </c>
      <c r="E491" s="226">
        <v>1</v>
      </c>
      <c r="F491" s="226" t="s">
        <v>520</v>
      </c>
      <c r="G491" s="228" t="s">
        <v>1121</v>
      </c>
      <c r="H491" s="227" t="s">
        <v>437</v>
      </c>
      <c r="I491" s="225" t="s">
        <v>1115</v>
      </c>
      <c r="J491" s="225" t="s">
        <v>1116</v>
      </c>
      <c r="AU491" s="194"/>
      <c r="AV491" s="194"/>
      <c r="AW491" s="194"/>
      <c r="AX491" s="194"/>
      <c r="AY491" s="194"/>
      <c r="AZ491" s="194"/>
    </row>
    <row r="492" spans="1:52" ht="69" customHeight="1" x14ac:dyDescent="0.2">
      <c r="A492" s="70">
        <v>488</v>
      </c>
      <c r="B492" s="223" t="s">
        <v>1122</v>
      </c>
      <c r="C492" s="224"/>
      <c r="D492" s="225" t="s">
        <v>121</v>
      </c>
      <c r="E492" s="226">
        <v>1</v>
      </c>
      <c r="F492" s="226" t="s">
        <v>520</v>
      </c>
      <c r="G492" s="228" t="s">
        <v>1123</v>
      </c>
      <c r="H492" s="227" t="s">
        <v>437</v>
      </c>
      <c r="I492" s="225" t="s">
        <v>1124</v>
      </c>
      <c r="J492" s="225" t="s">
        <v>981</v>
      </c>
      <c r="AU492" s="194"/>
      <c r="AV492" s="194"/>
      <c r="AW492" s="194"/>
      <c r="AX492" s="194"/>
      <c r="AY492" s="194"/>
      <c r="AZ492" s="194"/>
    </row>
    <row r="493" spans="1:52" ht="69" customHeight="1" x14ac:dyDescent="0.2">
      <c r="A493" s="70">
        <v>489</v>
      </c>
      <c r="B493" s="223" t="s">
        <v>1125</v>
      </c>
      <c r="C493" s="224"/>
      <c r="D493" s="225" t="s">
        <v>121</v>
      </c>
      <c r="E493" s="226">
        <v>1</v>
      </c>
      <c r="F493" s="226" t="s">
        <v>520</v>
      </c>
      <c r="G493" s="228" t="s">
        <v>1126</v>
      </c>
      <c r="H493" s="227" t="s">
        <v>437</v>
      </c>
      <c r="I493" s="225" t="s">
        <v>1127</v>
      </c>
      <c r="J493" s="225" t="s">
        <v>981</v>
      </c>
      <c r="AU493" s="194"/>
      <c r="AV493" s="194"/>
      <c r="AW493" s="194"/>
      <c r="AX493" s="194"/>
      <c r="AY493" s="194"/>
      <c r="AZ493" s="194"/>
    </row>
    <row r="494" spans="1:52" ht="69" customHeight="1" x14ac:dyDescent="0.2">
      <c r="A494" s="70">
        <v>490</v>
      </c>
      <c r="B494" s="223" t="s">
        <v>1128</v>
      </c>
      <c r="C494" s="224"/>
      <c r="D494" s="225" t="s">
        <v>121</v>
      </c>
      <c r="E494" s="226">
        <v>1</v>
      </c>
      <c r="F494" s="226" t="s">
        <v>520</v>
      </c>
      <c r="G494" s="228" t="s">
        <v>1129</v>
      </c>
      <c r="H494" s="227" t="s">
        <v>437</v>
      </c>
      <c r="I494" s="225" t="s">
        <v>1130</v>
      </c>
      <c r="J494" s="225" t="s">
        <v>981</v>
      </c>
      <c r="AU494" s="194"/>
      <c r="AV494" s="194"/>
      <c r="AW494" s="194"/>
      <c r="AX494" s="194"/>
      <c r="AY494" s="194"/>
      <c r="AZ494" s="194"/>
    </row>
    <row r="495" spans="1:52" ht="69" customHeight="1" x14ac:dyDescent="0.2">
      <c r="A495" s="70">
        <v>491</v>
      </c>
      <c r="B495" s="223" t="s">
        <v>1131</v>
      </c>
      <c r="C495" s="224"/>
      <c r="D495" s="225" t="s">
        <v>121</v>
      </c>
      <c r="E495" s="226">
        <v>1</v>
      </c>
      <c r="F495" s="226" t="s">
        <v>520</v>
      </c>
      <c r="G495" s="228" t="s">
        <v>1132</v>
      </c>
      <c r="H495" s="227" t="s">
        <v>437</v>
      </c>
      <c r="I495" s="225" t="s">
        <v>1133</v>
      </c>
      <c r="J495" s="225" t="s">
        <v>1134</v>
      </c>
      <c r="AU495" s="194"/>
      <c r="AV495" s="194"/>
      <c r="AW495" s="194"/>
      <c r="AX495" s="194"/>
      <c r="AY495" s="194"/>
      <c r="AZ495" s="194"/>
    </row>
    <row r="496" spans="1:52" ht="69" customHeight="1" x14ac:dyDescent="0.2">
      <c r="A496" s="70">
        <v>492</v>
      </c>
      <c r="B496" s="223" t="s">
        <v>1135</v>
      </c>
      <c r="C496" s="224"/>
      <c r="D496" s="225" t="s">
        <v>121</v>
      </c>
      <c r="E496" s="226">
        <v>1</v>
      </c>
      <c r="F496" s="226" t="s">
        <v>520</v>
      </c>
      <c r="G496" s="228" t="s">
        <v>1136</v>
      </c>
      <c r="H496" s="227" t="s">
        <v>437</v>
      </c>
      <c r="I496" s="225" t="s">
        <v>1137</v>
      </c>
      <c r="J496" s="225" t="s">
        <v>981</v>
      </c>
      <c r="AU496" s="194"/>
      <c r="AV496" s="194"/>
      <c r="AW496" s="194"/>
      <c r="AX496" s="194"/>
      <c r="AY496" s="194"/>
      <c r="AZ496" s="194"/>
    </row>
    <row r="497" spans="1:52" ht="69" customHeight="1" x14ac:dyDescent="0.2">
      <c r="A497" s="70">
        <v>493</v>
      </c>
      <c r="B497" s="223" t="s">
        <v>1138</v>
      </c>
      <c r="C497" s="224"/>
      <c r="D497" s="225" t="s">
        <v>121</v>
      </c>
      <c r="E497" s="226">
        <v>1</v>
      </c>
      <c r="F497" s="226" t="s">
        <v>520</v>
      </c>
      <c r="G497" s="228" t="s">
        <v>1139</v>
      </c>
      <c r="H497" s="227" t="s">
        <v>437</v>
      </c>
      <c r="I497" s="225" t="s">
        <v>1140</v>
      </c>
      <c r="J497" s="225" t="s">
        <v>981</v>
      </c>
      <c r="AU497" s="194"/>
      <c r="AV497" s="194"/>
      <c r="AW497" s="194"/>
      <c r="AX497" s="194"/>
      <c r="AY497" s="194"/>
      <c r="AZ497" s="194"/>
    </row>
    <row r="498" spans="1:52" ht="69" customHeight="1" x14ac:dyDescent="0.2">
      <c r="A498" s="70">
        <v>494</v>
      </c>
      <c r="B498" s="223" t="s">
        <v>1141</v>
      </c>
      <c r="C498" s="224"/>
      <c r="D498" s="225" t="s">
        <v>121</v>
      </c>
      <c r="E498" s="226">
        <v>1</v>
      </c>
      <c r="F498" s="226" t="s">
        <v>520</v>
      </c>
      <c r="G498" s="228" t="s">
        <v>1142</v>
      </c>
      <c r="H498" s="227" t="s">
        <v>437</v>
      </c>
      <c r="I498" s="225" t="s">
        <v>1143</v>
      </c>
      <c r="J498" s="225" t="s">
        <v>981</v>
      </c>
      <c r="AU498" s="194"/>
      <c r="AV498" s="194"/>
      <c r="AW498" s="194"/>
      <c r="AX498" s="194"/>
      <c r="AY498" s="194"/>
      <c r="AZ498" s="194"/>
    </row>
    <row r="499" spans="1:52" ht="69" customHeight="1" x14ac:dyDescent="0.2">
      <c r="A499" s="70">
        <v>495</v>
      </c>
      <c r="B499" s="223" t="s">
        <v>1144</v>
      </c>
      <c r="C499" s="224"/>
      <c r="D499" s="225" t="s">
        <v>121</v>
      </c>
      <c r="E499" s="226">
        <v>1</v>
      </c>
      <c r="F499" s="226" t="s">
        <v>520</v>
      </c>
      <c r="G499" s="228" t="s">
        <v>1145</v>
      </c>
      <c r="H499" s="227" t="s">
        <v>437</v>
      </c>
      <c r="I499" s="225" t="s">
        <v>1146</v>
      </c>
      <c r="J499" s="225" t="s">
        <v>981</v>
      </c>
      <c r="AU499" s="194"/>
      <c r="AV499" s="194"/>
      <c r="AW499" s="194"/>
      <c r="AX499" s="194"/>
      <c r="AY499" s="194"/>
      <c r="AZ499" s="194"/>
    </row>
    <row r="500" spans="1:52" ht="69" customHeight="1" x14ac:dyDescent="0.2">
      <c r="A500" s="70">
        <v>496</v>
      </c>
      <c r="B500" s="223" t="s">
        <v>1147</v>
      </c>
      <c r="C500" s="224"/>
      <c r="D500" s="225" t="s">
        <v>121</v>
      </c>
      <c r="E500" s="226">
        <v>1</v>
      </c>
      <c r="F500" s="226" t="s">
        <v>520</v>
      </c>
      <c r="G500" s="228" t="s">
        <v>1148</v>
      </c>
      <c r="H500" s="227" t="s">
        <v>437</v>
      </c>
      <c r="I500" s="225" t="s">
        <v>1149</v>
      </c>
      <c r="J500" s="225" t="s">
        <v>981</v>
      </c>
      <c r="AU500" s="194"/>
      <c r="AV500" s="194"/>
      <c r="AW500" s="194"/>
      <c r="AX500" s="194"/>
      <c r="AY500" s="194"/>
      <c r="AZ500" s="194"/>
    </row>
    <row r="501" spans="1:52" ht="69" customHeight="1" x14ac:dyDescent="0.2">
      <c r="A501" s="70">
        <v>497</v>
      </c>
      <c r="B501" s="223" t="s">
        <v>1039</v>
      </c>
      <c r="C501" s="224"/>
      <c r="D501" s="225" t="s">
        <v>156</v>
      </c>
      <c r="E501" s="226">
        <f>VLOOKUP(D501,'[1]000'!$B$19:$C$34,2,0)</f>
        <v>0.4</v>
      </c>
      <c r="F501" s="226"/>
      <c r="G501" s="228" t="s">
        <v>1150</v>
      </c>
      <c r="H501" s="229" t="s">
        <v>158</v>
      </c>
      <c r="I501" s="225" t="s">
        <v>1151</v>
      </c>
      <c r="J501" s="225" t="s">
        <v>1152</v>
      </c>
      <c r="AU501" s="194"/>
      <c r="AV501" s="194"/>
      <c r="AW501" s="194"/>
      <c r="AX501" s="194"/>
      <c r="AY501" s="194"/>
      <c r="AZ501" s="194"/>
    </row>
    <row r="502" spans="1:52" ht="69" customHeight="1" x14ac:dyDescent="0.2">
      <c r="A502" s="70">
        <v>498</v>
      </c>
      <c r="B502" s="223" t="s">
        <v>1041</v>
      </c>
      <c r="C502" s="224"/>
      <c r="D502" s="225" t="s">
        <v>156</v>
      </c>
      <c r="E502" s="226">
        <f>VLOOKUP(D502,'[1]000'!$B$19:$C$34,2,0)</f>
        <v>0.4</v>
      </c>
      <c r="F502" s="226"/>
      <c r="G502" s="228" t="s">
        <v>1153</v>
      </c>
      <c r="H502" s="229" t="s">
        <v>158</v>
      </c>
      <c r="I502" s="225" t="s">
        <v>1154</v>
      </c>
      <c r="J502" s="225" t="s">
        <v>1152</v>
      </c>
      <c r="AU502" s="194"/>
      <c r="AV502" s="194"/>
      <c r="AW502" s="194"/>
      <c r="AX502" s="194"/>
      <c r="AY502" s="194"/>
      <c r="AZ502" s="194"/>
    </row>
    <row r="503" spans="1:52" ht="69" customHeight="1" x14ac:dyDescent="0.2">
      <c r="A503" s="70">
        <v>499</v>
      </c>
      <c r="B503" s="223" t="s">
        <v>1043</v>
      </c>
      <c r="C503" s="224"/>
      <c r="D503" s="225" t="s">
        <v>156</v>
      </c>
      <c r="E503" s="226">
        <f>VLOOKUP(D503,'[1]000'!$B$19:$C$34,2,0)</f>
        <v>0.4</v>
      </c>
      <c r="F503" s="226"/>
      <c r="G503" s="228" t="s">
        <v>1155</v>
      </c>
      <c r="H503" s="229" t="s">
        <v>158</v>
      </c>
      <c r="I503" s="225" t="s">
        <v>1154</v>
      </c>
      <c r="J503" s="225" t="s">
        <v>1152</v>
      </c>
      <c r="AU503" s="194"/>
      <c r="AV503" s="194"/>
      <c r="AW503" s="194"/>
      <c r="AX503" s="194"/>
      <c r="AY503" s="194"/>
      <c r="AZ503" s="194"/>
    </row>
    <row r="504" spans="1:52" ht="69" customHeight="1" x14ac:dyDescent="0.2">
      <c r="A504" s="70">
        <v>500</v>
      </c>
      <c r="B504" s="223" t="s">
        <v>1156</v>
      </c>
      <c r="C504" s="224"/>
      <c r="D504" s="225" t="s">
        <v>156</v>
      </c>
      <c r="E504" s="226">
        <f>VLOOKUP(D504,'[1]000'!$B$19:$C$34,2,0)</f>
        <v>0.4</v>
      </c>
      <c r="F504" s="226"/>
      <c r="G504" s="228" t="s">
        <v>174</v>
      </c>
      <c r="H504" s="229" t="s">
        <v>175</v>
      </c>
      <c r="I504" s="225" t="s">
        <v>1157</v>
      </c>
      <c r="J504" s="225" t="s">
        <v>981</v>
      </c>
      <c r="AU504" s="194"/>
      <c r="AV504" s="194"/>
      <c r="AW504" s="194"/>
      <c r="AX504" s="194"/>
      <c r="AY504" s="194"/>
      <c r="AZ504" s="194"/>
    </row>
    <row r="505" spans="1:52" ht="69" customHeight="1" x14ac:dyDescent="0.2">
      <c r="A505" s="70">
        <v>501</v>
      </c>
      <c r="B505" s="223" t="s">
        <v>1158</v>
      </c>
      <c r="C505" s="224"/>
      <c r="D505" s="225" t="s">
        <v>156</v>
      </c>
      <c r="E505" s="226">
        <f>VLOOKUP(D505,'[1]000'!$B$19:$C$34,2,0)</f>
        <v>0.4</v>
      </c>
      <c r="F505" s="226"/>
      <c r="G505" s="228" t="s">
        <v>174</v>
      </c>
      <c r="H505" s="229" t="s">
        <v>175</v>
      </c>
      <c r="I505" s="225" t="s">
        <v>1159</v>
      </c>
      <c r="J505" s="225" t="s">
        <v>981</v>
      </c>
      <c r="AU505" s="194"/>
      <c r="AV505" s="194"/>
      <c r="AW505" s="194"/>
      <c r="AX505" s="194"/>
      <c r="AY505" s="194"/>
      <c r="AZ505" s="194"/>
    </row>
    <row r="506" spans="1:52" ht="69" customHeight="1" x14ac:dyDescent="0.2">
      <c r="A506" s="70">
        <v>502</v>
      </c>
      <c r="B506" s="223" t="s">
        <v>1160</v>
      </c>
      <c r="C506" s="224"/>
      <c r="D506" s="225" t="s">
        <v>156</v>
      </c>
      <c r="E506" s="226">
        <f>VLOOKUP(D506,'[1]000'!$B$19:$C$34,2,0)</f>
        <v>0.4</v>
      </c>
      <c r="F506" s="226"/>
      <c r="G506" s="228" t="s">
        <v>174</v>
      </c>
      <c r="H506" s="229" t="s">
        <v>175</v>
      </c>
      <c r="I506" s="225" t="s">
        <v>1161</v>
      </c>
      <c r="J506" s="225" t="s">
        <v>981</v>
      </c>
      <c r="AU506" s="194"/>
      <c r="AV506" s="194"/>
      <c r="AW506" s="194"/>
      <c r="AX506" s="194"/>
      <c r="AY506" s="194"/>
      <c r="AZ506" s="194"/>
    </row>
    <row r="507" spans="1:52" s="185" customFormat="1" ht="69" customHeight="1" x14ac:dyDescent="0.2">
      <c r="A507" s="70">
        <v>503</v>
      </c>
      <c r="B507" s="223" t="s">
        <v>1162</v>
      </c>
      <c r="C507" s="224"/>
      <c r="D507" s="225" t="s">
        <v>121</v>
      </c>
      <c r="E507" s="226">
        <v>1</v>
      </c>
      <c r="F507" s="226" t="s">
        <v>449</v>
      </c>
      <c r="G507" s="228" t="s">
        <v>1163</v>
      </c>
      <c r="H507" s="229" t="s">
        <v>552</v>
      </c>
      <c r="I507" s="225" t="s">
        <v>1164</v>
      </c>
      <c r="J507" s="225" t="s">
        <v>1165</v>
      </c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</row>
    <row r="508" spans="1:52" s="185" customFormat="1" ht="69" customHeight="1" x14ac:dyDescent="0.2">
      <c r="A508" s="70">
        <v>504</v>
      </c>
      <c r="B508" s="223" t="s">
        <v>1166</v>
      </c>
      <c r="C508" s="224"/>
      <c r="D508" s="225" t="s">
        <v>121</v>
      </c>
      <c r="E508" s="226">
        <v>1</v>
      </c>
      <c r="F508" s="226" t="s">
        <v>449</v>
      </c>
      <c r="G508" s="228" t="s">
        <v>1167</v>
      </c>
      <c r="H508" s="229" t="s">
        <v>552</v>
      </c>
      <c r="I508" s="225" t="s">
        <v>1168</v>
      </c>
      <c r="J508" s="225" t="s">
        <v>1169</v>
      </c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</row>
    <row r="509" spans="1:52" ht="69" customHeight="1" x14ac:dyDescent="0.2">
      <c r="A509" s="70">
        <v>505</v>
      </c>
      <c r="B509" s="223" t="s">
        <v>1170</v>
      </c>
      <c r="C509" s="224"/>
      <c r="D509" s="225" t="s">
        <v>133</v>
      </c>
      <c r="E509" s="226">
        <f>VLOOKUP(D509,'[1]000'!$B$19:$C$34,2,0)</f>
        <v>0.6</v>
      </c>
      <c r="F509" s="226"/>
      <c r="G509" s="228" t="s">
        <v>1171</v>
      </c>
      <c r="H509" s="229" t="s">
        <v>135</v>
      </c>
      <c r="I509" s="225" t="s">
        <v>1172</v>
      </c>
      <c r="J509" s="225" t="s">
        <v>981</v>
      </c>
      <c r="AU509" s="194"/>
      <c r="AV509" s="194"/>
      <c r="AW509" s="194"/>
      <c r="AX509" s="194"/>
      <c r="AY509" s="194"/>
      <c r="AZ509" s="194"/>
    </row>
    <row r="510" spans="1:52" s="185" customFormat="1" ht="69" customHeight="1" x14ac:dyDescent="0.2">
      <c r="A510" s="70">
        <v>506</v>
      </c>
      <c r="B510" s="223" t="s">
        <v>1173</v>
      </c>
      <c r="C510" s="224"/>
      <c r="D510" s="225" t="s">
        <v>121</v>
      </c>
      <c r="E510" s="226">
        <v>1</v>
      </c>
      <c r="F510" s="226" t="s">
        <v>449</v>
      </c>
      <c r="G510" s="228" t="s">
        <v>1174</v>
      </c>
      <c r="H510" s="229" t="s">
        <v>552</v>
      </c>
      <c r="I510" s="225" t="s">
        <v>1175</v>
      </c>
      <c r="J510" s="225" t="s">
        <v>985</v>
      </c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</row>
    <row r="511" spans="1:52" ht="69" customHeight="1" x14ac:dyDescent="0.2">
      <c r="A511" s="70">
        <v>507</v>
      </c>
      <c r="B511" s="223" t="s">
        <v>1176</v>
      </c>
      <c r="C511" s="224"/>
      <c r="D511" s="225" t="s">
        <v>156</v>
      </c>
      <c r="E511" s="226">
        <f>VLOOKUP(D511,'[1]000'!$B$19:$C$34,2,0)</f>
        <v>0.4</v>
      </c>
      <c r="F511" s="226"/>
      <c r="G511" s="225" t="s">
        <v>485</v>
      </c>
      <c r="H511" s="227" t="s">
        <v>486</v>
      </c>
      <c r="I511" s="225" t="s">
        <v>1177</v>
      </c>
      <c r="J511" s="225" t="s">
        <v>981</v>
      </c>
      <c r="AU511" s="194"/>
      <c r="AV511" s="194"/>
      <c r="AW511" s="194"/>
      <c r="AX511" s="194"/>
      <c r="AY511" s="194"/>
      <c r="AZ511" s="194"/>
    </row>
    <row r="512" spans="1:52" ht="69" customHeight="1" x14ac:dyDescent="0.2">
      <c r="A512" s="70">
        <v>508</v>
      </c>
      <c r="B512" s="223" t="s">
        <v>1178</v>
      </c>
      <c r="C512" s="224"/>
      <c r="D512" s="225" t="s">
        <v>156</v>
      </c>
      <c r="E512" s="226">
        <f>VLOOKUP(D512,'[1]000'!$B$19:$C$34,2,0)</f>
        <v>0.4</v>
      </c>
      <c r="F512" s="226"/>
      <c r="G512" s="225" t="s">
        <v>485</v>
      </c>
      <c r="H512" s="227" t="s">
        <v>486</v>
      </c>
      <c r="I512" s="225" t="s">
        <v>1179</v>
      </c>
      <c r="J512" s="225" t="s">
        <v>1180</v>
      </c>
      <c r="AU512" s="194"/>
      <c r="AV512" s="194"/>
      <c r="AW512" s="194"/>
      <c r="AX512" s="194"/>
      <c r="AY512" s="194"/>
      <c r="AZ512" s="194"/>
    </row>
    <row r="513" spans="1:52" ht="69" customHeight="1" x14ac:dyDescent="0.2">
      <c r="A513" s="70">
        <v>509</v>
      </c>
      <c r="B513" s="223" t="s">
        <v>1181</v>
      </c>
      <c r="C513" s="224"/>
      <c r="D513" s="225" t="s">
        <v>156</v>
      </c>
      <c r="E513" s="226">
        <f>VLOOKUP(D513,'[1]000'!$B$19:$C$34,2,0)</f>
        <v>0.4</v>
      </c>
      <c r="F513" s="226"/>
      <c r="G513" s="225" t="s">
        <v>485</v>
      </c>
      <c r="H513" s="227" t="s">
        <v>486</v>
      </c>
      <c r="I513" s="225" t="s">
        <v>1182</v>
      </c>
      <c r="J513" s="225" t="s">
        <v>1183</v>
      </c>
      <c r="AU513" s="194"/>
      <c r="AV513" s="194"/>
      <c r="AW513" s="194"/>
      <c r="AX513" s="194"/>
      <c r="AY513" s="194"/>
      <c r="AZ513" s="194"/>
    </row>
    <row r="514" spans="1:52" ht="69" customHeight="1" x14ac:dyDescent="0.2">
      <c r="A514" s="70">
        <v>510</v>
      </c>
      <c r="B514" s="223" t="s">
        <v>1184</v>
      </c>
      <c r="C514" s="224"/>
      <c r="D514" s="225" t="s">
        <v>156</v>
      </c>
      <c r="E514" s="226">
        <f>VLOOKUP(D514,'[1]000'!$B$19:$C$34,2,0)</f>
        <v>0.4</v>
      </c>
      <c r="F514" s="226"/>
      <c r="G514" s="225" t="s">
        <v>485</v>
      </c>
      <c r="H514" s="227" t="s">
        <v>486</v>
      </c>
      <c r="I514" s="225" t="s">
        <v>1185</v>
      </c>
      <c r="J514" s="225" t="s">
        <v>981</v>
      </c>
      <c r="AU514" s="194"/>
      <c r="AV514" s="194"/>
      <c r="AW514" s="194"/>
      <c r="AX514" s="194"/>
      <c r="AY514" s="194"/>
      <c r="AZ514" s="194"/>
    </row>
    <row r="515" spans="1:52" ht="69" customHeight="1" x14ac:dyDescent="0.2">
      <c r="A515" s="70">
        <v>511</v>
      </c>
      <c r="B515" s="223" t="s">
        <v>1186</v>
      </c>
      <c r="C515" s="224"/>
      <c r="D515" s="225" t="s">
        <v>121</v>
      </c>
      <c r="E515" s="226">
        <v>1</v>
      </c>
      <c r="F515" s="226" t="s">
        <v>449</v>
      </c>
      <c r="G515" s="228" t="s">
        <v>1187</v>
      </c>
      <c r="H515" s="229" t="s">
        <v>552</v>
      </c>
      <c r="I515" s="225" t="s">
        <v>1000</v>
      </c>
      <c r="J515" s="225" t="s">
        <v>981</v>
      </c>
      <c r="AU515" s="194"/>
      <c r="AV515" s="194"/>
      <c r="AW515" s="194"/>
      <c r="AX515" s="194"/>
      <c r="AY515" s="194"/>
      <c r="AZ515" s="194"/>
    </row>
    <row r="516" spans="1:52" s="185" customFormat="1" ht="72" x14ac:dyDescent="0.2">
      <c r="A516" s="70">
        <v>512</v>
      </c>
      <c r="B516" s="223" t="s">
        <v>1188</v>
      </c>
      <c r="C516" s="224"/>
      <c r="D516" s="225" t="s">
        <v>121</v>
      </c>
      <c r="E516" s="226">
        <v>1</v>
      </c>
      <c r="F516" s="226" t="s">
        <v>449</v>
      </c>
      <c r="G516" s="228" t="s">
        <v>1189</v>
      </c>
      <c r="H516" s="229" t="s">
        <v>522</v>
      </c>
      <c r="I516" s="225" t="s">
        <v>1190</v>
      </c>
      <c r="J516" s="225" t="s">
        <v>1116</v>
      </c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</row>
    <row r="517" spans="1:52" s="185" customFormat="1" ht="72" x14ac:dyDescent="0.2">
      <c r="A517" s="70">
        <v>513</v>
      </c>
      <c r="B517" s="223" t="s">
        <v>1191</v>
      </c>
      <c r="C517" s="224"/>
      <c r="D517" s="225" t="s">
        <v>121</v>
      </c>
      <c r="E517" s="226">
        <v>1</v>
      </c>
      <c r="F517" s="226" t="s">
        <v>449</v>
      </c>
      <c r="G517" s="228" t="s">
        <v>1192</v>
      </c>
      <c r="H517" s="229" t="s">
        <v>522</v>
      </c>
      <c r="I517" s="225" t="s">
        <v>1190</v>
      </c>
      <c r="J517" s="225" t="s">
        <v>1116</v>
      </c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</row>
    <row r="518" spans="1:52" s="185" customFormat="1" ht="120" x14ac:dyDescent="0.2">
      <c r="A518" s="70">
        <v>514</v>
      </c>
      <c r="B518" s="223" t="s">
        <v>1193</v>
      </c>
      <c r="C518" s="224"/>
      <c r="D518" s="225" t="s">
        <v>121</v>
      </c>
      <c r="E518" s="226">
        <v>1</v>
      </c>
      <c r="F518" s="226" t="s">
        <v>449</v>
      </c>
      <c r="G518" s="228" t="s">
        <v>1194</v>
      </c>
      <c r="H518" s="229" t="s">
        <v>522</v>
      </c>
      <c r="I518" s="225" t="s">
        <v>1195</v>
      </c>
      <c r="J518" s="225" t="s">
        <v>1196</v>
      </c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</row>
    <row r="519" spans="1:52" s="185" customFormat="1" ht="120" x14ac:dyDescent="0.2">
      <c r="A519" s="70">
        <v>515</v>
      </c>
      <c r="B519" s="223" t="s">
        <v>1197</v>
      </c>
      <c r="C519" s="224"/>
      <c r="D519" s="225" t="s">
        <v>121</v>
      </c>
      <c r="E519" s="226">
        <v>1</v>
      </c>
      <c r="F519" s="226" t="s">
        <v>449</v>
      </c>
      <c r="G519" s="228" t="s">
        <v>1198</v>
      </c>
      <c r="H519" s="229" t="s">
        <v>522</v>
      </c>
      <c r="I519" s="225" t="s">
        <v>1199</v>
      </c>
      <c r="J519" s="225" t="s">
        <v>1200</v>
      </c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</row>
    <row r="520" spans="1:52" s="185" customFormat="1" ht="120" x14ac:dyDescent="0.2">
      <c r="A520" s="70">
        <v>516</v>
      </c>
      <c r="B520" s="223" t="s">
        <v>1201</v>
      </c>
      <c r="C520" s="224"/>
      <c r="D520" s="225" t="s">
        <v>121</v>
      </c>
      <c r="E520" s="226">
        <v>1</v>
      </c>
      <c r="F520" s="226" t="s">
        <v>449</v>
      </c>
      <c r="G520" s="228" t="s">
        <v>1202</v>
      </c>
      <c r="H520" s="229" t="s">
        <v>522</v>
      </c>
      <c r="I520" s="225" t="s">
        <v>1203</v>
      </c>
      <c r="J520" s="225" t="s">
        <v>981</v>
      </c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</row>
    <row r="521" spans="1:52" s="233" customFormat="1" ht="72" customHeight="1" x14ac:dyDescent="0.2">
      <c r="A521" s="70">
        <v>517</v>
      </c>
      <c r="B521" s="223" t="s">
        <v>1204</v>
      </c>
      <c r="C521" s="224"/>
      <c r="D521" s="225" t="s">
        <v>121</v>
      </c>
      <c r="E521" s="226">
        <v>1</v>
      </c>
      <c r="F521" s="226" t="s">
        <v>520</v>
      </c>
      <c r="G521" s="228" t="s">
        <v>1205</v>
      </c>
      <c r="H521" s="227" t="s">
        <v>437</v>
      </c>
      <c r="I521" s="225" t="s">
        <v>1206</v>
      </c>
      <c r="J521" s="225" t="s">
        <v>981</v>
      </c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</row>
    <row r="522" spans="1:52" s="233" customFormat="1" ht="65.25" customHeight="1" x14ac:dyDescent="0.2">
      <c r="A522" s="70">
        <v>518</v>
      </c>
      <c r="B522" s="223" t="s">
        <v>1207</v>
      </c>
      <c r="C522" s="224"/>
      <c r="D522" s="225" t="s">
        <v>121</v>
      </c>
      <c r="E522" s="226">
        <v>1</v>
      </c>
      <c r="F522" s="226" t="s">
        <v>520</v>
      </c>
      <c r="G522" s="228" t="s">
        <v>1208</v>
      </c>
      <c r="H522" s="227" t="s">
        <v>437</v>
      </c>
      <c r="I522" s="225" t="s">
        <v>1209</v>
      </c>
      <c r="J522" s="225" t="s">
        <v>981</v>
      </c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</row>
    <row r="523" spans="1:52" s="233" customFormat="1" ht="48" x14ac:dyDescent="0.2">
      <c r="A523" s="70">
        <v>519</v>
      </c>
      <c r="B523" s="223" t="s">
        <v>1210</v>
      </c>
      <c r="C523" s="224"/>
      <c r="D523" s="225" t="s">
        <v>121</v>
      </c>
      <c r="E523" s="226">
        <v>1</v>
      </c>
      <c r="F523" s="226" t="s">
        <v>520</v>
      </c>
      <c r="G523" s="228" t="s">
        <v>1211</v>
      </c>
      <c r="H523" s="227" t="s">
        <v>437</v>
      </c>
      <c r="I523" s="225" t="s">
        <v>1212</v>
      </c>
      <c r="J523" s="225" t="s">
        <v>981</v>
      </c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</row>
    <row r="524" spans="1:52" s="233" customFormat="1" ht="72" x14ac:dyDescent="0.2">
      <c r="A524" s="70">
        <v>520</v>
      </c>
      <c r="B524" s="223" t="s">
        <v>1213</v>
      </c>
      <c r="C524" s="224"/>
      <c r="D524" s="225" t="s">
        <v>121</v>
      </c>
      <c r="E524" s="226">
        <v>1</v>
      </c>
      <c r="F524" s="226" t="s">
        <v>520</v>
      </c>
      <c r="G524" s="228" t="s">
        <v>1214</v>
      </c>
      <c r="H524" s="227" t="s">
        <v>437</v>
      </c>
      <c r="I524" s="225" t="s">
        <v>1215</v>
      </c>
      <c r="J524" s="225" t="s">
        <v>1216</v>
      </c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</row>
    <row r="525" spans="1:52" s="233" customFormat="1" ht="85.5" customHeight="1" x14ac:dyDescent="0.2">
      <c r="A525" s="70">
        <v>521</v>
      </c>
      <c r="B525" s="223" t="s">
        <v>1217</v>
      </c>
      <c r="C525" s="224"/>
      <c r="D525" s="225" t="s">
        <v>121</v>
      </c>
      <c r="E525" s="226">
        <v>1</v>
      </c>
      <c r="F525" s="226" t="s">
        <v>520</v>
      </c>
      <c r="G525" s="228" t="s">
        <v>1218</v>
      </c>
      <c r="H525" s="227" t="s">
        <v>437</v>
      </c>
      <c r="I525" s="225" t="s">
        <v>1219</v>
      </c>
      <c r="J525" s="225" t="s">
        <v>981</v>
      </c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</row>
    <row r="526" spans="1:52" s="233" customFormat="1" ht="90.75" customHeight="1" x14ac:dyDescent="0.2">
      <c r="A526" s="70">
        <v>522</v>
      </c>
      <c r="B526" s="223" t="s">
        <v>1220</v>
      </c>
      <c r="C526" s="224"/>
      <c r="D526" s="225" t="s">
        <v>121</v>
      </c>
      <c r="E526" s="226">
        <v>1</v>
      </c>
      <c r="F526" s="226" t="s">
        <v>520</v>
      </c>
      <c r="G526" s="228" t="s">
        <v>1221</v>
      </c>
      <c r="H526" s="227" t="s">
        <v>437</v>
      </c>
      <c r="I526" s="225" t="s">
        <v>1222</v>
      </c>
      <c r="J526" s="225" t="s">
        <v>1223</v>
      </c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</row>
    <row r="527" spans="1:52" s="233" customFormat="1" ht="87.75" customHeight="1" x14ac:dyDescent="0.2">
      <c r="A527" s="70">
        <v>523</v>
      </c>
      <c r="B527" s="223" t="s">
        <v>1224</v>
      </c>
      <c r="C527" s="224"/>
      <c r="D527" s="225" t="s">
        <v>121</v>
      </c>
      <c r="E527" s="226">
        <v>1</v>
      </c>
      <c r="F527" s="226" t="s">
        <v>467</v>
      </c>
      <c r="G527" s="228" t="s">
        <v>1225</v>
      </c>
      <c r="H527" s="227" t="s">
        <v>1226</v>
      </c>
      <c r="I527" s="225" t="s">
        <v>1227</v>
      </c>
      <c r="J527" s="225" t="s">
        <v>981</v>
      </c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</row>
    <row r="528" spans="1:52" s="233" customFormat="1" ht="82.5" customHeight="1" x14ac:dyDescent="0.2">
      <c r="A528" s="70">
        <v>524</v>
      </c>
      <c r="B528" s="223" t="s">
        <v>1228</v>
      </c>
      <c r="C528" s="224"/>
      <c r="D528" s="225" t="s">
        <v>121</v>
      </c>
      <c r="E528" s="226">
        <v>1</v>
      </c>
      <c r="F528" s="226" t="s">
        <v>449</v>
      </c>
      <c r="G528" s="228" t="s">
        <v>1229</v>
      </c>
      <c r="H528" s="227" t="s">
        <v>437</v>
      </c>
      <c r="I528" s="225" t="s">
        <v>1230</v>
      </c>
      <c r="J528" s="225" t="s">
        <v>981</v>
      </c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</row>
    <row r="529" spans="1:52" ht="48" x14ac:dyDescent="0.2">
      <c r="A529" s="70">
        <v>525</v>
      </c>
      <c r="B529" s="223" t="s">
        <v>1231</v>
      </c>
      <c r="C529" s="224"/>
      <c r="D529" s="225" t="s">
        <v>121</v>
      </c>
      <c r="E529" s="226">
        <v>1</v>
      </c>
      <c r="F529" s="226" t="s">
        <v>904</v>
      </c>
      <c r="G529" s="228" t="s">
        <v>1232</v>
      </c>
      <c r="H529" s="229" t="s">
        <v>1233</v>
      </c>
      <c r="I529" s="225" t="s">
        <v>1234</v>
      </c>
      <c r="J529" s="225" t="s">
        <v>1235</v>
      </c>
      <c r="AU529" s="194"/>
      <c r="AV529" s="194"/>
      <c r="AW529" s="194"/>
      <c r="AX529" s="194"/>
      <c r="AY529" s="194"/>
      <c r="AZ529" s="194"/>
    </row>
    <row r="530" spans="1:52" ht="78" customHeight="1" x14ac:dyDescent="0.2">
      <c r="A530" s="70">
        <v>526</v>
      </c>
      <c r="B530" s="223" t="s">
        <v>1236</v>
      </c>
      <c r="C530" s="224"/>
      <c r="D530" s="225" t="s">
        <v>133</v>
      </c>
      <c r="E530" s="226">
        <f>VLOOKUP(D530,'[1]000'!$B$19:$C$34,2,0)</f>
        <v>0.6</v>
      </c>
      <c r="F530" s="226"/>
      <c r="G530" s="228" t="s">
        <v>1237</v>
      </c>
      <c r="H530" s="229" t="s">
        <v>135</v>
      </c>
      <c r="I530" s="225" t="s">
        <v>1238</v>
      </c>
      <c r="J530" s="225" t="s">
        <v>1235</v>
      </c>
      <c r="AU530" s="194"/>
      <c r="AV530" s="194"/>
      <c r="AW530" s="194"/>
      <c r="AX530" s="194"/>
      <c r="AY530" s="194"/>
      <c r="AZ530" s="194"/>
    </row>
    <row r="531" spans="1:52" ht="86.25" customHeight="1" x14ac:dyDescent="0.2">
      <c r="A531" s="70">
        <v>527</v>
      </c>
      <c r="B531" s="223" t="s">
        <v>1239</v>
      </c>
      <c r="C531" s="224"/>
      <c r="D531" s="225" t="s">
        <v>179</v>
      </c>
      <c r="E531" s="226">
        <f>VLOOKUP(D531,'[1]000'!$B$19:$C$34,2,0)</f>
        <v>0.2</v>
      </c>
      <c r="F531" s="226"/>
      <c r="G531" s="228" t="s">
        <v>1240</v>
      </c>
      <c r="H531" s="229" t="s">
        <v>158</v>
      </c>
      <c r="I531" s="225" t="s">
        <v>1241</v>
      </c>
      <c r="J531" s="225" t="s">
        <v>1235</v>
      </c>
      <c r="AU531" s="194"/>
      <c r="AV531" s="194"/>
      <c r="AW531" s="194"/>
      <c r="AX531" s="194"/>
      <c r="AY531" s="194"/>
      <c r="AZ531" s="194"/>
    </row>
    <row r="532" spans="1:52" ht="73.5" customHeight="1" x14ac:dyDescent="0.2">
      <c r="A532" s="70">
        <v>528</v>
      </c>
      <c r="B532" s="223" t="s">
        <v>1242</v>
      </c>
      <c r="C532" s="224"/>
      <c r="D532" s="225" t="s">
        <v>133</v>
      </c>
      <c r="E532" s="226">
        <f>VLOOKUP(D532,'[1]000'!$B$19:$C$34,2,0)</f>
        <v>0.6</v>
      </c>
      <c r="F532" s="226"/>
      <c r="G532" s="228" t="s">
        <v>1243</v>
      </c>
      <c r="H532" s="229" t="s">
        <v>135</v>
      </c>
      <c r="I532" s="225" t="s">
        <v>1244</v>
      </c>
      <c r="J532" s="225" t="s">
        <v>1235</v>
      </c>
      <c r="AU532" s="194"/>
      <c r="AV532" s="194"/>
      <c r="AW532" s="194"/>
      <c r="AX532" s="194"/>
      <c r="AY532" s="194"/>
      <c r="AZ532" s="194"/>
    </row>
    <row r="533" spans="1:52" ht="75.75" customHeight="1" x14ac:dyDescent="0.2">
      <c r="A533" s="70">
        <v>529</v>
      </c>
      <c r="B533" s="223" t="s">
        <v>1245</v>
      </c>
      <c r="C533" s="224"/>
      <c r="D533" s="225" t="s">
        <v>133</v>
      </c>
      <c r="E533" s="226">
        <f>VLOOKUP(D533,'[1]000'!$B$19:$C$34,2,0)</f>
        <v>0.6</v>
      </c>
      <c r="F533" s="226"/>
      <c r="G533" s="228" t="s">
        <v>1246</v>
      </c>
      <c r="H533" s="229" t="s">
        <v>124</v>
      </c>
      <c r="I533" s="225" t="s">
        <v>1247</v>
      </c>
      <c r="J533" s="225" t="s">
        <v>1235</v>
      </c>
      <c r="AU533" s="194"/>
      <c r="AV533" s="194"/>
      <c r="AW533" s="194"/>
      <c r="AX533" s="194"/>
      <c r="AY533" s="194"/>
      <c r="AZ533" s="194"/>
    </row>
    <row r="534" spans="1:52" ht="75.75" customHeight="1" x14ac:dyDescent="0.2">
      <c r="A534" s="70">
        <v>530</v>
      </c>
      <c r="B534" s="101" t="s">
        <v>1248</v>
      </c>
      <c r="C534" s="102"/>
      <c r="D534" s="225" t="s">
        <v>133</v>
      </c>
      <c r="E534" s="226">
        <f>VLOOKUP(D534,'[1]000'!$B$19:$C$34,2,0)</f>
        <v>0.6</v>
      </c>
      <c r="F534" s="246"/>
      <c r="G534" s="236" t="s">
        <v>1249</v>
      </c>
      <c r="H534" s="229" t="s">
        <v>135</v>
      </c>
      <c r="I534" s="238" t="s">
        <v>1250</v>
      </c>
      <c r="J534" s="225" t="s">
        <v>1235</v>
      </c>
      <c r="AU534" s="194"/>
      <c r="AV534" s="194"/>
      <c r="AW534" s="194"/>
      <c r="AX534" s="194"/>
      <c r="AY534" s="194"/>
      <c r="AZ534" s="194"/>
    </row>
    <row r="535" spans="1:52" ht="85.5" customHeight="1" x14ac:dyDescent="0.2">
      <c r="A535" s="70">
        <v>531</v>
      </c>
      <c r="B535" s="101" t="s">
        <v>1251</v>
      </c>
      <c r="C535" s="102"/>
      <c r="D535" s="225" t="s">
        <v>133</v>
      </c>
      <c r="E535" s="226">
        <f>VLOOKUP(D535,'[1]000'!$B$19:$C$34,2,0)</f>
        <v>0.6</v>
      </c>
      <c r="F535" s="246"/>
      <c r="G535" s="236" t="s">
        <v>1252</v>
      </c>
      <c r="H535" s="229" t="s">
        <v>135</v>
      </c>
      <c r="I535" s="238" t="s">
        <v>1250</v>
      </c>
      <c r="J535" s="225" t="s">
        <v>1235</v>
      </c>
      <c r="AU535" s="194"/>
      <c r="AV535" s="194"/>
      <c r="AW535" s="194"/>
      <c r="AX535" s="194"/>
      <c r="AY535" s="194"/>
      <c r="AZ535" s="194"/>
    </row>
    <row r="536" spans="1:52" ht="75.75" customHeight="1" x14ac:dyDescent="0.2">
      <c r="A536" s="70">
        <v>532</v>
      </c>
      <c r="B536" s="223" t="s">
        <v>1253</v>
      </c>
      <c r="C536" s="224" t="s">
        <v>1253</v>
      </c>
      <c r="D536" s="225" t="s">
        <v>179</v>
      </c>
      <c r="E536" s="226">
        <f>VLOOKUP(D536,'[1]000'!$B$19:$C$34,2,0)</f>
        <v>0.2</v>
      </c>
      <c r="F536" s="226"/>
      <c r="G536" s="228" t="s">
        <v>1254</v>
      </c>
      <c r="H536" s="247" t="s">
        <v>158</v>
      </c>
      <c r="I536" s="225" t="s">
        <v>1255</v>
      </c>
      <c r="J536" s="225" t="s">
        <v>1235</v>
      </c>
      <c r="AU536" s="194"/>
      <c r="AV536" s="194"/>
      <c r="AW536" s="194"/>
      <c r="AX536" s="194"/>
      <c r="AY536" s="194"/>
      <c r="AZ536" s="194"/>
    </row>
    <row r="537" spans="1:52" ht="69.75" customHeight="1" x14ac:dyDescent="0.2">
      <c r="A537" s="70">
        <v>533</v>
      </c>
      <c r="B537" s="223" t="s">
        <v>1256</v>
      </c>
      <c r="C537" s="224" t="s">
        <v>1257</v>
      </c>
      <c r="D537" s="225" t="s">
        <v>179</v>
      </c>
      <c r="E537" s="226">
        <f>VLOOKUP(D537,'[1]000'!$B$19:$C$34,2,0)</f>
        <v>0.2</v>
      </c>
      <c r="F537" s="226"/>
      <c r="G537" s="228" t="s">
        <v>1254</v>
      </c>
      <c r="H537" s="247" t="s">
        <v>158</v>
      </c>
      <c r="I537" s="225" t="s">
        <v>1238</v>
      </c>
      <c r="J537" s="225" t="s">
        <v>1235</v>
      </c>
      <c r="AU537" s="194"/>
      <c r="AV537" s="194"/>
      <c r="AW537" s="194"/>
      <c r="AX537" s="194"/>
      <c r="AY537" s="194"/>
      <c r="AZ537" s="194"/>
    </row>
    <row r="538" spans="1:52" ht="57.75" customHeight="1" x14ac:dyDescent="0.2">
      <c r="A538" s="70">
        <v>534</v>
      </c>
      <c r="B538" s="223" t="s">
        <v>1258</v>
      </c>
      <c r="C538" s="224" t="s">
        <v>1258</v>
      </c>
      <c r="D538" s="225" t="s">
        <v>179</v>
      </c>
      <c r="E538" s="226">
        <f>VLOOKUP(D538,'[1]000'!$B$19:$C$34,2,0)</f>
        <v>0.2</v>
      </c>
      <c r="F538" s="226"/>
      <c r="G538" s="228" t="s">
        <v>1254</v>
      </c>
      <c r="H538" s="247" t="s">
        <v>158</v>
      </c>
      <c r="I538" s="225" t="s">
        <v>1238</v>
      </c>
      <c r="J538" s="225" t="s">
        <v>1235</v>
      </c>
      <c r="AU538" s="194"/>
      <c r="AV538" s="194"/>
      <c r="AW538" s="194"/>
      <c r="AX538" s="194"/>
      <c r="AY538" s="194"/>
      <c r="AZ538" s="194"/>
    </row>
    <row r="539" spans="1:52" ht="56.25" customHeight="1" x14ac:dyDescent="0.2">
      <c r="A539" s="70">
        <v>535</v>
      </c>
      <c r="B539" s="223" t="s">
        <v>1259</v>
      </c>
      <c r="C539" s="224" t="s">
        <v>1259</v>
      </c>
      <c r="D539" s="225" t="s">
        <v>179</v>
      </c>
      <c r="E539" s="226">
        <f>VLOOKUP(D539,'[1]000'!$B$19:$C$34,2,0)</f>
        <v>0.2</v>
      </c>
      <c r="F539" s="226"/>
      <c r="G539" s="228" t="s">
        <v>1254</v>
      </c>
      <c r="H539" s="247" t="s">
        <v>158</v>
      </c>
      <c r="I539" s="225" t="s">
        <v>1238</v>
      </c>
      <c r="J539" s="225" t="s">
        <v>1235</v>
      </c>
      <c r="AU539" s="194"/>
      <c r="AV539" s="194"/>
      <c r="AW539" s="194"/>
      <c r="AX539" s="194"/>
      <c r="AY539" s="194"/>
      <c r="AZ539" s="194"/>
    </row>
    <row r="540" spans="1:52" ht="73.5" customHeight="1" x14ac:dyDescent="0.2">
      <c r="A540" s="70">
        <v>536</v>
      </c>
      <c r="B540" s="223" t="s">
        <v>1260</v>
      </c>
      <c r="C540" s="224" t="s">
        <v>1260</v>
      </c>
      <c r="D540" s="225" t="s">
        <v>179</v>
      </c>
      <c r="E540" s="226">
        <f>VLOOKUP(D540,'[1]000'!$B$19:$C$34,2,0)</f>
        <v>0.2</v>
      </c>
      <c r="F540" s="225"/>
      <c r="G540" s="228" t="s">
        <v>1254</v>
      </c>
      <c r="H540" s="247" t="s">
        <v>158</v>
      </c>
      <c r="I540" s="225" t="s">
        <v>1238</v>
      </c>
      <c r="J540" s="225" t="s">
        <v>1235</v>
      </c>
      <c r="AU540" s="194"/>
      <c r="AV540" s="194"/>
      <c r="AW540" s="194"/>
      <c r="AX540" s="194"/>
      <c r="AY540" s="194"/>
      <c r="AZ540" s="194"/>
    </row>
    <row r="541" spans="1:52" ht="75.75" customHeight="1" x14ac:dyDescent="0.2">
      <c r="A541" s="70">
        <v>537</v>
      </c>
      <c r="B541" s="223" t="s">
        <v>1261</v>
      </c>
      <c r="C541" s="224" t="s">
        <v>1261</v>
      </c>
      <c r="D541" s="225" t="s">
        <v>179</v>
      </c>
      <c r="E541" s="226">
        <f>VLOOKUP(D541,'[1]000'!$B$19:$C$34,2,0)</f>
        <v>0.2</v>
      </c>
      <c r="F541" s="226"/>
      <c r="G541" s="228" t="s">
        <v>1254</v>
      </c>
      <c r="H541" s="247" t="s">
        <v>158</v>
      </c>
      <c r="I541" s="225" t="s">
        <v>1238</v>
      </c>
      <c r="J541" s="225" t="s">
        <v>1235</v>
      </c>
      <c r="AU541" s="194"/>
      <c r="AV541" s="194"/>
      <c r="AW541" s="194"/>
      <c r="AX541" s="194"/>
      <c r="AY541" s="194"/>
      <c r="AZ541" s="194"/>
    </row>
    <row r="542" spans="1:52" ht="67.5" customHeight="1" x14ac:dyDescent="0.2">
      <c r="A542" s="70">
        <v>538</v>
      </c>
      <c r="B542" s="223" t="s">
        <v>1262</v>
      </c>
      <c r="C542" s="224" t="s">
        <v>1262</v>
      </c>
      <c r="D542" s="225" t="s">
        <v>179</v>
      </c>
      <c r="E542" s="226">
        <f>VLOOKUP(D542,'[1]000'!$B$19:$C$34,2,0)</f>
        <v>0.2</v>
      </c>
      <c r="F542" s="226"/>
      <c r="G542" s="228" t="s">
        <v>1254</v>
      </c>
      <c r="H542" s="247" t="s">
        <v>158</v>
      </c>
      <c r="I542" s="225" t="s">
        <v>1238</v>
      </c>
      <c r="J542" s="225" t="s">
        <v>1235</v>
      </c>
      <c r="AU542" s="194"/>
      <c r="AV542" s="194"/>
      <c r="AW542" s="194"/>
      <c r="AX542" s="194"/>
      <c r="AY542" s="194"/>
      <c r="AZ542" s="194"/>
    </row>
    <row r="543" spans="1:52" ht="98.25" customHeight="1" x14ac:dyDescent="0.2">
      <c r="A543" s="70">
        <v>539</v>
      </c>
      <c r="B543" s="223" t="s">
        <v>1263</v>
      </c>
      <c r="C543" s="224" t="s">
        <v>1263</v>
      </c>
      <c r="D543" s="225" t="s">
        <v>179</v>
      </c>
      <c r="E543" s="226">
        <f>VLOOKUP(D543,'[1]000'!$B$19:$C$34,2,0)</f>
        <v>0.2</v>
      </c>
      <c r="F543" s="226"/>
      <c r="G543" s="228" t="s">
        <v>1254</v>
      </c>
      <c r="H543" s="247" t="s">
        <v>158</v>
      </c>
      <c r="I543" s="225" t="s">
        <v>1238</v>
      </c>
      <c r="J543" s="225" t="s">
        <v>1235</v>
      </c>
      <c r="AU543" s="194"/>
      <c r="AV543" s="194"/>
      <c r="AW543" s="194"/>
      <c r="AX543" s="194"/>
      <c r="AY543" s="194"/>
      <c r="AZ543" s="194"/>
    </row>
    <row r="544" spans="1:52" ht="98.25" customHeight="1" x14ac:dyDescent="0.2">
      <c r="A544" s="70">
        <v>540</v>
      </c>
      <c r="B544" s="223" t="s">
        <v>1264</v>
      </c>
      <c r="C544" s="224" t="s">
        <v>1264</v>
      </c>
      <c r="D544" s="225" t="s">
        <v>179</v>
      </c>
      <c r="E544" s="226">
        <f>VLOOKUP(D544,'[1]000'!$B$19:$C$34,2,0)</f>
        <v>0.2</v>
      </c>
      <c r="F544" s="226"/>
      <c r="G544" s="228" t="s">
        <v>1254</v>
      </c>
      <c r="H544" s="247" t="s">
        <v>158</v>
      </c>
      <c r="I544" s="225" t="s">
        <v>1238</v>
      </c>
      <c r="J544" s="225" t="s">
        <v>1235</v>
      </c>
      <c r="AU544" s="194"/>
      <c r="AV544" s="194"/>
      <c r="AW544" s="194"/>
      <c r="AX544" s="194"/>
      <c r="AY544" s="194"/>
      <c r="AZ544" s="194"/>
    </row>
    <row r="545" spans="1:52" ht="98.25" customHeight="1" x14ac:dyDescent="0.2">
      <c r="A545" s="70">
        <v>541</v>
      </c>
      <c r="B545" s="223" t="s">
        <v>1265</v>
      </c>
      <c r="C545" s="224" t="s">
        <v>1265</v>
      </c>
      <c r="D545" s="225" t="s">
        <v>179</v>
      </c>
      <c r="E545" s="226">
        <f>VLOOKUP(D545,'[1]000'!$B$19:$C$34,2,0)</f>
        <v>0.2</v>
      </c>
      <c r="F545" s="226"/>
      <c r="G545" s="228" t="s">
        <v>1254</v>
      </c>
      <c r="H545" s="247" t="s">
        <v>158</v>
      </c>
      <c r="I545" s="225" t="s">
        <v>1255</v>
      </c>
      <c r="J545" s="225" t="s">
        <v>1235</v>
      </c>
      <c r="AU545" s="194"/>
      <c r="AV545" s="194"/>
      <c r="AW545" s="194"/>
      <c r="AX545" s="194"/>
      <c r="AY545" s="194"/>
      <c r="AZ545" s="194"/>
    </row>
    <row r="546" spans="1:52" ht="78" customHeight="1" x14ac:dyDescent="0.2">
      <c r="A546" s="70">
        <v>542</v>
      </c>
      <c r="B546" s="223" t="s">
        <v>1266</v>
      </c>
      <c r="C546" s="224" t="s">
        <v>1266</v>
      </c>
      <c r="D546" s="225" t="s">
        <v>179</v>
      </c>
      <c r="E546" s="226">
        <f>VLOOKUP(D546,'[1]000'!$B$19:$C$34,2,0)</f>
        <v>0.2</v>
      </c>
      <c r="F546" s="226"/>
      <c r="G546" s="228" t="s">
        <v>1254</v>
      </c>
      <c r="H546" s="247" t="s">
        <v>158</v>
      </c>
      <c r="I546" s="225" t="s">
        <v>1238</v>
      </c>
      <c r="J546" s="225" t="s">
        <v>1235</v>
      </c>
      <c r="AU546" s="194"/>
      <c r="AV546" s="194"/>
      <c r="AW546" s="194"/>
      <c r="AX546" s="194"/>
      <c r="AY546" s="194"/>
      <c r="AZ546" s="194"/>
    </row>
    <row r="547" spans="1:52" ht="78" customHeight="1" x14ac:dyDescent="0.2">
      <c r="A547" s="70">
        <v>543</v>
      </c>
      <c r="B547" s="223" t="s">
        <v>1267</v>
      </c>
      <c r="C547" s="224" t="s">
        <v>1267</v>
      </c>
      <c r="D547" s="225" t="s">
        <v>179</v>
      </c>
      <c r="E547" s="226">
        <f>VLOOKUP(D547,'[1]000'!$B$19:$C$34,2,0)</f>
        <v>0.2</v>
      </c>
      <c r="F547" s="226"/>
      <c r="G547" s="228" t="s">
        <v>1254</v>
      </c>
      <c r="H547" s="247" t="s">
        <v>158</v>
      </c>
      <c r="I547" s="225" t="s">
        <v>1238</v>
      </c>
      <c r="J547" s="225" t="s">
        <v>1235</v>
      </c>
      <c r="AU547" s="194"/>
      <c r="AV547" s="194"/>
      <c r="AW547" s="194"/>
      <c r="AX547" s="194"/>
      <c r="AY547" s="194"/>
      <c r="AZ547" s="194"/>
    </row>
    <row r="548" spans="1:52" ht="78" customHeight="1" x14ac:dyDescent="0.2">
      <c r="A548" s="70">
        <v>544</v>
      </c>
      <c r="B548" s="223" t="s">
        <v>1268</v>
      </c>
      <c r="C548" s="224"/>
      <c r="D548" s="225" t="s">
        <v>179</v>
      </c>
      <c r="E548" s="226">
        <f>VLOOKUP(D548,'[1]000'!$B$19:$C$34,2,0)</f>
        <v>0.2</v>
      </c>
      <c r="F548" s="226"/>
      <c r="G548" s="228" t="s">
        <v>1254</v>
      </c>
      <c r="H548" s="247" t="s">
        <v>158</v>
      </c>
      <c r="I548" s="225" t="s">
        <v>1269</v>
      </c>
      <c r="J548" s="225" t="s">
        <v>1235</v>
      </c>
      <c r="AU548" s="194"/>
      <c r="AV548" s="194"/>
      <c r="AW548" s="194"/>
      <c r="AX548" s="194"/>
      <c r="AY548" s="194"/>
      <c r="AZ548" s="194"/>
    </row>
    <row r="549" spans="1:52" ht="78" customHeight="1" x14ac:dyDescent="0.2">
      <c r="A549" s="70">
        <v>545</v>
      </c>
      <c r="B549" s="223" t="s">
        <v>1270</v>
      </c>
      <c r="C549" s="224"/>
      <c r="D549" s="225" t="s">
        <v>179</v>
      </c>
      <c r="E549" s="226">
        <f>VLOOKUP(D549,'[1]000'!$B$19:$C$34,2,0)</f>
        <v>0.2</v>
      </c>
      <c r="F549" s="226"/>
      <c r="G549" s="228" t="s">
        <v>1254</v>
      </c>
      <c r="H549" s="247" t="s">
        <v>158</v>
      </c>
      <c r="I549" s="225" t="s">
        <v>1250</v>
      </c>
      <c r="J549" s="225" t="s">
        <v>1235</v>
      </c>
      <c r="AU549" s="194"/>
      <c r="AV549" s="194"/>
      <c r="AW549" s="194"/>
      <c r="AX549" s="194"/>
      <c r="AY549" s="194"/>
      <c r="AZ549" s="194"/>
    </row>
    <row r="550" spans="1:52" ht="78" customHeight="1" x14ac:dyDescent="0.2">
      <c r="A550" s="70">
        <v>546</v>
      </c>
      <c r="B550" s="223" t="s">
        <v>1271</v>
      </c>
      <c r="C550" s="224" t="s">
        <v>1271</v>
      </c>
      <c r="D550" s="225" t="s">
        <v>179</v>
      </c>
      <c r="E550" s="226">
        <f>VLOOKUP(D550,'[1]000'!$B$19:$C$34,2,0)</f>
        <v>0.2</v>
      </c>
      <c r="F550" s="226"/>
      <c r="G550" s="228" t="s">
        <v>1254</v>
      </c>
      <c r="H550" s="247" t="s">
        <v>158</v>
      </c>
      <c r="I550" s="225" t="s">
        <v>1272</v>
      </c>
      <c r="J550" s="225" t="s">
        <v>1235</v>
      </c>
      <c r="AU550" s="194"/>
      <c r="AV550" s="194"/>
      <c r="AW550" s="194"/>
      <c r="AX550" s="194"/>
      <c r="AY550" s="194"/>
      <c r="AZ550" s="194"/>
    </row>
    <row r="551" spans="1:52" ht="66.75" customHeight="1" x14ac:dyDescent="0.2">
      <c r="A551" s="70">
        <v>547</v>
      </c>
      <c r="B551" s="223" t="s">
        <v>1273</v>
      </c>
      <c r="C551" s="224" t="s">
        <v>1273</v>
      </c>
      <c r="D551" s="225" t="s">
        <v>179</v>
      </c>
      <c r="E551" s="226">
        <f>VLOOKUP(D551,'[1]000'!$B$19:$C$34,2,0)</f>
        <v>0.2</v>
      </c>
      <c r="F551" s="226"/>
      <c r="G551" s="228" t="s">
        <v>1254</v>
      </c>
      <c r="H551" s="247" t="s">
        <v>158</v>
      </c>
      <c r="I551" s="225" t="s">
        <v>1238</v>
      </c>
      <c r="J551" s="225" t="s">
        <v>1235</v>
      </c>
      <c r="AU551" s="194"/>
      <c r="AV551" s="194"/>
      <c r="AW551" s="194"/>
      <c r="AX551" s="194"/>
      <c r="AY551" s="194"/>
      <c r="AZ551" s="194"/>
    </row>
    <row r="552" spans="1:52" ht="63" customHeight="1" x14ac:dyDescent="0.2">
      <c r="A552" s="70">
        <v>548</v>
      </c>
      <c r="B552" s="223" t="s">
        <v>1274</v>
      </c>
      <c r="C552" s="224" t="s">
        <v>1274</v>
      </c>
      <c r="D552" s="225" t="s">
        <v>179</v>
      </c>
      <c r="E552" s="226">
        <f>VLOOKUP(D552,'[1]000'!$B$19:$C$34,2,0)</f>
        <v>0.2</v>
      </c>
      <c r="F552" s="226"/>
      <c r="G552" s="228" t="s">
        <v>1254</v>
      </c>
      <c r="H552" s="247" t="s">
        <v>158</v>
      </c>
      <c r="I552" s="225" t="s">
        <v>1238</v>
      </c>
      <c r="J552" s="225" t="s">
        <v>1235</v>
      </c>
      <c r="AU552" s="194"/>
      <c r="AV552" s="194"/>
      <c r="AW552" s="194"/>
      <c r="AX552" s="194"/>
      <c r="AY552" s="194"/>
      <c r="AZ552" s="194"/>
    </row>
    <row r="553" spans="1:52" ht="72" customHeight="1" x14ac:dyDescent="0.2">
      <c r="A553" s="70">
        <v>549</v>
      </c>
      <c r="B553" s="223" t="s">
        <v>1275</v>
      </c>
      <c r="C553" s="224" t="s">
        <v>1275</v>
      </c>
      <c r="D553" s="225" t="s">
        <v>179</v>
      </c>
      <c r="E553" s="226">
        <f>VLOOKUP(D553,'[1]000'!$B$19:$C$34,2,0)</f>
        <v>0.2</v>
      </c>
      <c r="F553" s="226"/>
      <c r="G553" s="228" t="s">
        <v>1254</v>
      </c>
      <c r="H553" s="247" t="s">
        <v>158</v>
      </c>
      <c r="I553" s="225" t="s">
        <v>1238</v>
      </c>
      <c r="J553" s="225" t="s">
        <v>1235</v>
      </c>
      <c r="AU553" s="194"/>
      <c r="AV553" s="194"/>
      <c r="AW553" s="194"/>
      <c r="AX553" s="194"/>
      <c r="AY553" s="194"/>
      <c r="AZ553" s="194"/>
    </row>
    <row r="554" spans="1:52" ht="63" customHeight="1" x14ac:dyDescent="0.2">
      <c r="A554" s="70">
        <v>550</v>
      </c>
      <c r="B554" s="223" t="s">
        <v>1276</v>
      </c>
      <c r="C554" s="224" t="s">
        <v>1276</v>
      </c>
      <c r="D554" s="225" t="s">
        <v>179</v>
      </c>
      <c r="E554" s="226">
        <f>VLOOKUP(D554,'[1]000'!$B$19:$C$34,2,0)</f>
        <v>0.2</v>
      </c>
      <c r="F554" s="226"/>
      <c r="G554" s="228" t="s">
        <v>1254</v>
      </c>
      <c r="H554" s="247" t="s">
        <v>158</v>
      </c>
      <c r="I554" s="225" t="s">
        <v>1238</v>
      </c>
      <c r="J554" s="225" t="s">
        <v>1235</v>
      </c>
      <c r="AU554" s="194"/>
      <c r="AV554" s="194"/>
      <c r="AW554" s="194"/>
      <c r="AX554" s="194"/>
      <c r="AY554" s="194"/>
      <c r="AZ554" s="194"/>
    </row>
    <row r="555" spans="1:52" ht="82.5" customHeight="1" x14ac:dyDescent="0.2">
      <c r="A555" s="70">
        <v>551</v>
      </c>
      <c r="B555" s="223" t="s">
        <v>1277</v>
      </c>
      <c r="C555" s="224" t="s">
        <v>1277</v>
      </c>
      <c r="D555" s="225" t="s">
        <v>179</v>
      </c>
      <c r="E555" s="226">
        <f>VLOOKUP(D555,'[1]000'!$B$19:$C$34,2,0)</f>
        <v>0.2</v>
      </c>
      <c r="F555" s="226"/>
      <c r="G555" s="228" t="s">
        <v>1254</v>
      </c>
      <c r="H555" s="247" t="s">
        <v>158</v>
      </c>
      <c r="I555" s="225" t="s">
        <v>1238</v>
      </c>
      <c r="J555" s="225" t="s">
        <v>1235</v>
      </c>
      <c r="AU555" s="194"/>
      <c r="AV555" s="194"/>
      <c r="AW555" s="194"/>
      <c r="AX555" s="194"/>
      <c r="AY555" s="194"/>
      <c r="AZ555" s="194"/>
    </row>
    <row r="556" spans="1:52" ht="84.75" customHeight="1" x14ac:dyDescent="0.2">
      <c r="A556" s="70">
        <v>552</v>
      </c>
      <c r="B556" s="223" t="s">
        <v>1278</v>
      </c>
      <c r="C556" s="224" t="s">
        <v>1278</v>
      </c>
      <c r="D556" s="225" t="s">
        <v>179</v>
      </c>
      <c r="E556" s="226">
        <f>VLOOKUP(D556,'[1]000'!$B$19:$C$34,2,0)</f>
        <v>0.2</v>
      </c>
      <c r="F556" s="226"/>
      <c r="G556" s="228" t="s">
        <v>1254</v>
      </c>
      <c r="H556" s="247" t="s">
        <v>158</v>
      </c>
      <c r="I556" s="225" t="s">
        <v>1272</v>
      </c>
      <c r="J556" s="225" t="s">
        <v>1235</v>
      </c>
      <c r="AU556" s="194"/>
      <c r="AV556" s="194"/>
      <c r="AW556" s="194"/>
      <c r="AX556" s="194"/>
      <c r="AY556" s="194"/>
      <c r="AZ556" s="194"/>
    </row>
    <row r="557" spans="1:52" ht="57" customHeight="1" x14ac:dyDescent="0.2">
      <c r="A557" s="70">
        <v>553</v>
      </c>
      <c r="B557" s="223" t="s">
        <v>1279</v>
      </c>
      <c r="C557" s="224" t="s">
        <v>1279</v>
      </c>
      <c r="D557" s="225" t="s">
        <v>179</v>
      </c>
      <c r="E557" s="226">
        <f>VLOOKUP(D557,'[1]000'!$B$19:$C$34,2,0)</f>
        <v>0.2</v>
      </c>
      <c r="F557" s="226"/>
      <c r="G557" s="228" t="s">
        <v>1254</v>
      </c>
      <c r="H557" s="247" t="s">
        <v>158</v>
      </c>
      <c r="I557" s="225" t="s">
        <v>1238</v>
      </c>
      <c r="J557" s="225" t="s">
        <v>1235</v>
      </c>
      <c r="AU557" s="194"/>
      <c r="AV557" s="194"/>
      <c r="AW557" s="194"/>
      <c r="AX557" s="194"/>
      <c r="AY557" s="194"/>
      <c r="AZ557" s="194"/>
    </row>
    <row r="558" spans="1:52" ht="72" customHeight="1" x14ac:dyDescent="0.2">
      <c r="A558" s="70">
        <v>554</v>
      </c>
      <c r="B558" s="223" t="s">
        <v>1280</v>
      </c>
      <c r="C558" s="224" t="s">
        <v>1280</v>
      </c>
      <c r="D558" s="225" t="s">
        <v>179</v>
      </c>
      <c r="E558" s="226">
        <f>VLOOKUP(D558,'[1]000'!$B$19:$C$34,2,0)</f>
        <v>0.2</v>
      </c>
      <c r="F558" s="226"/>
      <c r="G558" s="228" t="s">
        <v>1254</v>
      </c>
      <c r="H558" s="247" t="s">
        <v>158</v>
      </c>
      <c r="I558" s="225" t="s">
        <v>1238</v>
      </c>
      <c r="J558" s="225" t="s">
        <v>1235</v>
      </c>
      <c r="AU558" s="194"/>
      <c r="AV558" s="194"/>
      <c r="AW558" s="194"/>
      <c r="AX558" s="194"/>
      <c r="AY558" s="194"/>
      <c r="AZ558" s="194"/>
    </row>
    <row r="559" spans="1:52" ht="48" customHeight="1" x14ac:dyDescent="0.2">
      <c r="A559" s="70">
        <v>555</v>
      </c>
      <c r="B559" s="223" t="s">
        <v>1281</v>
      </c>
      <c r="C559" s="224" t="s">
        <v>1281</v>
      </c>
      <c r="D559" s="225" t="s">
        <v>179</v>
      </c>
      <c r="E559" s="226">
        <f>VLOOKUP(D559,'[1]000'!$B$19:$C$34,2,0)</f>
        <v>0.2</v>
      </c>
      <c r="F559" s="226"/>
      <c r="G559" s="228" t="s">
        <v>1254</v>
      </c>
      <c r="H559" s="247" t="s">
        <v>158</v>
      </c>
      <c r="I559" s="225" t="s">
        <v>1272</v>
      </c>
      <c r="J559" s="225" t="s">
        <v>1235</v>
      </c>
      <c r="AU559" s="194"/>
      <c r="AV559" s="194"/>
      <c r="AW559" s="194"/>
      <c r="AX559" s="194"/>
      <c r="AY559" s="194"/>
      <c r="AZ559" s="194"/>
    </row>
    <row r="560" spans="1:52" ht="48" customHeight="1" x14ac:dyDescent="0.2">
      <c r="A560" s="70">
        <v>556</v>
      </c>
      <c r="B560" s="223" t="s">
        <v>1282</v>
      </c>
      <c r="C560" s="224" t="s">
        <v>1282</v>
      </c>
      <c r="D560" s="225" t="s">
        <v>179</v>
      </c>
      <c r="E560" s="226">
        <f>VLOOKUP(D560,'[1]000'!$B$19:$C$34,2,0)</f>
        <v>0.2</v>
      </c>
      <c r="F560" s="226"/>
      <c r="G560" s="228" t="s">
        <v>1254</v>
      </c>
      <c r="H560" s="247" t="s">
        <v>158</v>
      </c>
      <c r="I560" s="225" t="s">
        <v>1238</v>
      </c>
      <c r="J560" s="225" t="s">
        <v>1235</v>
      </c>
      <c r="AU560" s="194"/>
      <c r="AV560" s="194"/>
      <c r="AW560" s="194"/>
      <c r="AX560" s="194"/>
      <c r="AY560" s="194"/>
      <c r="AZ560" s="194"/>
    </row>
    <row r="561" spans="1:52" ht="48" customHeight="1" x14ac:dyDescent="0.2">
      <c r="A561" s="70">
        <v>557</v>
      </c>
      <c r="B561" s="223" t="s">
        <v>1283</v>
      </c>
      <c r="C561" s="224" t="s">
        <v>1283</v>
      </c>
      <c r="D561" s="225" t="s">
        <v>179</v>
      </c>
      <c r="E561" s="226">
        <f>VLOOKUP(D561,'[1]000'!$B$19:$C$34,2,0)</f>
        <v>0.2</v>
      </c>
      <c r="F561" s="226"/>
      <c r="G561" s="228" t="s">
        <v>1254</v>
      </c>
      <c r="H561" s="247" t="s">
        <v>158</v>
      </c>
      <c r="I561" s="225" t="s">
        <v>1238</v>
      </c>
      <c r="J561" s="225" t="s">
        <v>1235</v>
      </c>
      <c r="AU561" s="194"/>
      <c r="AV561" s="194"/>
      <c r="AW561" s="194"/>
      <c r="AX561" s="194"/>
      <c r="AY561" s="194"/>
      <c r="AZ561" s="194"/>
    </row>
    <row r="562" spans="1:52" ht="48" customHeight="1" x14ac:dyDescent="0.2">
      <c r="A562" s="70">
        <v>558</v>
      </c>
      <c r="B562" s="223" t="s">
        <v>1284</v>
      </c>
      <c r="C562" s="224" t="s">
        <v>1284</v>
      </c>
      <c r="D562" s="225" t="s">
        <v>179</v>
      </c>
      <c r="E562" s="226">
        <f>VLOOKUP(D562,'[1]000'!$B$19:$C$34,2,0)</f>
        <v>0.2</v>
      </c>
      <c r="F562" s="226"/>
      <c r="G562" s="228" t="s">
        <v>1254</v>
      </c>
      <c r="H562" s="247" t="s">
        <v>158</v>
      </c>
      <c r="I562" s="225" t="s">
        <v>1272</v>
      </c>
      <c r="J562" s="225" t="s">
        <v>1235</v>
      </c>
      <c r="AU562" s="194"/>
      <c r="AV562" s="194"/>
      <c r="AW562" s="194"/>
      <c r="AX562" s="194"/>
      <c r="AY562" s="194"/>
      <c r="AZ562" s="194"/>
    </row>
    <row r="563" spans="1:52" ht="48" customHeight="1" x14ac:dyDescent="0.2">
      <c r="A563" s="70">
        <v>559</v>
      </c>
      <c r="B563" s="223" t="s">
        <v>1285</v>
      </c>
      <c r="C563" s="224" t="s">
        <v>1285</v>
      </c>
      <c r="D563" s="225" t="s">
        <v>179</v>
      </c>
      <c r="E563" s="226">
        <f>VLOOKUP(D563,'[1]000'!$B$19:$C$34,2,0)</f>
        <v>0.2</v>
      </c>
      <c r="F563" s="226"/>
      <c r="G563" s="228" t="s">
        <v>1254</v>
      </c>
      <c r="H563" s="247" t="s">
        <v>158</v>
      </c>
      <c r="I563" s="225" t="s">
        <v>1272</v>
      </c>
      <c r="J563" s="225" t="s">
        <v>1235</v>
      </c>
      <c r="AU563" s="194"/>
      <c r="AV563" s="194"/>
      <c r="AW563" s="194"/>
      <c r="AX563" s="194"/>
      <c r="AY563" s="194"/>
      <c r="AZ563" s="194"/>
    </row>
    <row r="564" spans="1:52" ht="48" customHeight="1" x14ac:dyDescent="0.2">
      <c r="A564" s="70">
        <v>560</v>
      </c>
      <c r="B564" s="223" t="s">
        <v>1286</v>
      </c>
      <c r="C564" s="224" t="s">
        <v>1286</v>
      </c>
      <c r="D564" s="225" t="s">
        <v>179</v>
      </c>
      <c r="E564" s="226">
        <f>VLOOKUP(D564,'[1]000'!$B$19:$C$34,2,0)</f>
        <v>0.2</v>
      </c>
      <c r="F564" s="226"/>
      <c r="G564" s="228" t="s">
        <v>1254</v>
      </c>
      <c r="H564" s="247" t="s">
        <v>158</v>
      </c>
      <c r="I564" s="225" t="s">
        <v>1272</v>
      </c>
      <c r="J564" s="225" t="s">
        <v>1235</v>
      </c>
      <c r="AU564" s="194"/>
      <c r="AV564" s="194"/>
      <c r="AW564" s="194"/>
      <c r="AX564" s="194"/>
      <c r="AY564" s="194"/>
      <c r="AZ564" s="194"/>
    </row>
    <row r="565" spans="1:52" ht="72" customHeight="1" x14ac:dyDescent="0.2">
      <c r="A565" s="70">
        <v>561</v>
      </c>
      <c r="B565" s="223" t="s">
        <v>1287</v>
      </c>
      <c r="C565" s="224" t="s">
        <v>1287</v>
      </c>
      <c r="D565" s="225" t="s">
        <v>179</v>
      </c>
      <c r="E565" s="226">
        <f>VLOOKUP(D565,'[1]000'!$B$19:$C$34,2,0)</f>
        <v>0.2</v>
      </c>
      <c r="F565" s="226"/>
      <c r="G565" s="228" t="s">
        <v>1254</v>
      </c>
      <c r="H565" s="247" t="s">
        <v>158</v>
      </c>
      <c r="I565" s="225" t="s">
        <v>1272</v>
      </c>
      <c r="J565" s="225" t="s">
        <v>1235</v>
      </c>
      <c r="AU565" s="194"/>
      <c r="AV565" s="194"/>
      <c r="AW565" s="194"/>
      <c r="AX565" s="194"/>
      <c r="AY565" s="194"/>
      <c r="AZ565" s="194"/>
    </row>
    <row r="566" spans="1:52" ht="48" customHeight="1" x14ac:dyDescent="0.2">
      <c r="A566" s="70">
        <v>562</v>
      </c>
      <c r="B566" s="223" t="s">
        <v>1288</v>
      </c>
      <c r="C566" s="224" t="s">
        <v>1288</v>
      </c>
      <c r="D566" s="225" t="s">
        <v>179</v>
      </c>
      <c r="E566" s="226">
        <f>VLOOKUP(D566,'[1]000'!$B$19:$C$34,2,0)</f>
        <v>0.2</v>
      </c>
      <c r="F566" s="226"/>
      <c r="G566" s="228" t="s">
        <v>1254</v>
      </c>
      <c r="H566" s="247" t="s">
        <v>158</v>
      </c>
      <c r="I566" s="225" t="s">
        <v>1272</v>
      </c>
      <c r="J566" s="225" t="s">
        <v>1235</v>
      </c>
      <c r="AU566" s="194"/>
      <c r="AV566" s="194"/>
      <c r="AW566" s="194"/>
      <c r="AX566" s="194"/>
      <c r="AY566" s="194"/>
      <c r="AZ566" s="194"/>
    </row>
    <row r="567" spans="1:52" ht="48" customHeight="1" x14ac:dyDescent="0.2">
      <c r="A567" s="70">
        <v>563</v>
      </c>
      <c r="B567" s="223" t="s">
        <v>1289</v>
      </c>
      <c r="C567" s="224" t="s">
        <v>1289</v>
      </c>
      <c r="D567" s="225" t="s">
        <v>179</v>
      </c>
      <c r="E567" s="226">
        <f>VLOOKUP(D567,'[1]000'!$B$19:$C$34,2,0)</f>
        <v>0.2</v>
      </c>
      <c r="F567" s="226"/>
      <c r="G567" s="228" t="s">
        <v>1254</v>
      </c>
      <c r="H567" s="247" t="s">
        <v>158</v>
      </c>
      <c r="I567" s="225" t="s">
        <v>1238</v>
      </c>
      <c r="J567" s="225" t="s">
        <v>1235</v>
      </c>
      <c r="AU567" s="194"/>
      <c r="AV567" s="194"/>
      <c r="AW567" s="194"/>
      <c r="AX567" s="194"/>
      <c r="AY567" s="194"/>
      <c r="AZ567" s="194"/>
    </row>
    <row r="568" spans="1:52" ht="48" customHeight="1" x14ac:dyDescent="0.2">
      <c r="A568" s="70">
        <v>564</v>
      </c>
      <c r="B568" s="223" t="s">
        <v>1290</v>
      </c>
      <c r="C568" s="224" t="s">
        <v>1290</v>
      </c>
      <c r="D568" s="225" t="s">
        <v>179</v>
      </c>
      <c r="E568" s="226">
        <f>VLOOKUP(D568,'[1]000'!$B$19:$C$34,2,0)</f>
        <v>0.2</v>
      </c>
      <c r="F568" s="226"/>
      <c r="G568" s="228" t="s">
        <v>1254</v>
      </c>
      <c r="H568" s="247" t="s">
        <v>158</v>
      </c>
      <c r="I568" s="225" t="s">
        <v>1272</v>
      </c>
      <c r="J568" s="225" t="s">
        <v>1235</v>
      </c>
      <c r="AU568" s="194"/>
      <c r="AV568" s="194"/>
      <c r="AW568" s="194"/>
      <c r="AX568" s="194"/>
      <c r="AY568" s="194"/>
      <c r="AZ568" s="194"/>
    </row>
    <row r="569" spans="1:52" ht="48" customHeight="1" x14ac:dyDescent="0.2">
      <c r="A569" s="70">
        <v>565</v>
      </c>
      <c r="B569" s="223" t="s">
        <v>1291</v>
      </c>
      <c r="C569" s="224" t="s">
        <v>1291</v>
      </c>
      <c r="D569" s="225" t="s">
        <v>179</v>
      </c>
      <c r="E569" s="226">
        <f>VLOOKUP(D569,'[1]000'!$B$19:$C$34,2,0)</f>
        <v>0.2</v>
      </c>
      <c r="F569" s="226"/>
      <c r="G569" s="228" t="s">
        <v>1254</v>
      </c>
      <c r="H569" s="247" t="s">
        <v>158</v>
      </c>
      <c r="I569" s="225" t="s">
        <v>1238</v>
      </c>
      <c r="J569" s="225" t="s">
        <v>1235</v>
      </c>
      <c r="AU569" s="194"/>
      <c r="AV569" s="194"/>
      <c r="AW569" s="194"/>
      <c r="AX569" s="194"/>
      <c r="AY569" s="194"/>
      <c r="AZ569" s="194"/>
    </row>
    <row r="570" spans="1:52" ht="48" customHeight="1" x14ac:dyDescent="0.2">
      <c r="A570" s="70">
        <v>566</v>
      </c>
      <c r="B570" s="223" t="s">
        <v>1292</v>
      </c>
      <c r="C570" s="224" t="s">
        <v>1292</v>
      </c>
      <c r="D570" s="225" t="s">
        <v>179</v>
      </c>
      <c r="E570" s="226">
        <f>VLOOKUP(D570,'[1]000'!$B$19:$C$34,2,0)</f>
        <v>0.2</v>
      </c>
      <c r="F570" s="226"/>
      <c r="G570" s="228" t="s">
        <v>1254</v>
      </c>
      <c r="H570" s="247" t="s">
        <v>158</v>
      </c>
      <c r="I570" s="225" t="s">
        <v>1238</v>
      </c>
      <c r="J570" s="225" t="s">
        <v>1235</v>
      </c>
      <c r="AU570" s="194"/>
      <c r="AV570" s="194"/>
      <c r="AW570" s="194"/>
      <c r="AX570" s="194"/>
      <c r="AY570" s="194"/>
      <c r="AZ570" s="194"/>
    </row>
    <row r="571" spans="1:52" ht="48" customHeight="1" x14ac:dyDescent="0.2">
      <c r="A571" s="70">
        <v>567</v>
      </c>
      <c r="B571" s="223" t="s">
        <v>1293</v>
      </c>
      <c r="C571" s="224" t="s">
        <v>1293</v>
      </c>
      <c r="D571" s="225" t="s">
        <v>179</v>
      </c>
      <c r="E571" s="226">
        <f>VLOOKUP(D571,'[1]000'!$B$19:$C$34,2,0)</f>
        <v>0.2</v>
      </c>
      <c r="F571" s="226"/>
      <c r="G571" s="228" t="s">
        <v>1254</v>
      </c>
      <c r="H571" s="247" t="s">
        <v>158</v>
      </c>
      <c r="I571" s="225" t="s">
        <v>1238</v>
      </c>
      <c r="J571" s="225" t="s">
        <v>1235</v>
      </c>
      <c r="AU571" s="194"/>
      <c r="AV571" s="194"/>
      <c r="AW571" s="194"/>
      <c r="AX571" s="194"/>
      <c r="AY571" s="194"/>
      <c r="AZ571" s="194"/>
    </row>
    <row r="572" spans="1:52" ht="72" customHeight="1" x14ac:dyDescent="0.2">
      <c r="A572" s="70">
        <v>568</v>
      </c>
      <c r="B572" s="223" t="s">
        <v>1294</v>
      </c>
      <c r="C572" s="224" t="s">
        <v>1294</v>
      </c>
      <c r="D572" s="225" t="s">
        <v>179</v>
      </c>
      <c r="E572" s="226">
        <f>VLOOKUP(D572,'[1]000'!$B$19:$C$34,2,0)</f>
        <v>0.2</v>
      </c>
      <c r="F572" s="226"/>
      <c r="G572" s="228" t="s">
        <v>1254</v>
      </c>
      <c r="H572" s="247" t="s">
        <v>158</v>
      </c>
      <c r="I572" s="225" t="s">
        <v>1238</v>
      </c>
      <c r="J572" s="225" t="s">
        <v>1235</v>
      </c>
      <c r="AU572" s="194"/>
      <c r="AV572" s="194"/>
      <c r="AW572" s="194"/>
      <c r="AX572" s="194"/>
      <c r="AY572" s="194"/>
      <c r="AZ572" s="194"/>
    </row>
    <row r="573" spans="1:52" ht="48" customHeight="1" x14ac:dyDescent="0.2">
      <c r="A573" s="70">
        <v>569</v>
      </c>
      <c r="B573" s="223" t="s">
        <v>1295</v>
      </c>
      <c r="C573" s="224" t="s">
        <v>1295</v>
      </c>
      <c r="D573" s="225" t="s">
        <v>179</v>
      </c>
      <c r="E573" s="226">
        <f>VLOOKUP(D573,'[1]000'!$B$19:$C$34,2,0)</f>
        <v>0.2</v>
      </c>
      <c r="F573" s="226"/>
      <c r="G573" s="228" t="s">
        <v>1254</v>
      </c>
      <c r="H573" s="247" t="s">
        <v>158</v>
      </c>
      <c r="I573" s="225" t="s">
        <v>1238</v>
      </c>
      <c r="J573" s="225" t="s">
        <v>1235</v>
      </c>
      <c r="AU573" s="194"/>
      <c r="AV573" s="194"/>
      <c r="AW573" s="194"/>
      <c r="AX573" s="194"/>
      <c r="AY573" s="194"/>
      <c r="AZ573" s="194"/>
    </row>
    <row r="574" spans="1:52" ht="48" customHeight="1" x14ac:dyDescent="0.2">
      <c r="A574" s="70">
        <v>570</v>
      </c>
      <c r="B574" s="223" t="s">
        <v>1296</v>
      </c>
      <c r="C574" s="224" t="s">
        <v>1296</v>
      </c>
      <c r="D574" s="225" t="s">
        <v>179</v>
      </c>
      <c r="E574" s="226">
        <f>VLOOKUP(D574,'[1]000'!$B$19:$C$34,2,0)</f>
        <v>0.2</v>
      </c>
      <c r="F574" s="226"/>
      <c r="G574" s="228" t="s">
        <v>1254</v>
      </c>
      <c r="H574" s="247" t="s">
        <v>158</v>
      </c>
      <c r="I574" s="225" t="s">
        <v>1238</v>
      </c>
      <c r="J574" s="225" t="s">
        <v>1235</v>
      </c>
      <c r="AU574" s="194"/>
      <c r="AV574" s="194"/>
      <c r="AW574" s="194"/>
      <c r="AX574" s="194"/>
      <c r="AY574" s="194"/>
      <c r="AZ574" s="194"/>
    </row>
    <row r="575" spans="1:52" ht="48" customHeight="1" x14ac:dyDescent="0.2">
      <c r="A575" s="70">
        <v>571</v>
      </c>
      <c r="B575" s="223" t="s">
        <v>1297</v>
      </c>
      <c r="C575" s="224" t="s">
        <v>1297</v>
      </c>
      <c r="D575" s="225" t="s">
        <v>179</v>
      </c>
      <c r="E575" s="226">
        <f>VLOOKUP(D575,'[1]000'!$B$19:$C$34,2,0)</f>
        <v>0.2</v>
      </c>
      <c r="F575" s="226"/>
      <c r="G575" s="228" t="s">
        <v>1254</v>
      </c>
      <c r="H575" s="247" t="s">
        <v>158</v>
      </c>
      <c r="I575" s="225" t="s">
        <v>1238</v>
      </c>
      <c r="J575" s="225" t="s">
        <v>1235</v>
      </c>
      <c r="AU575" s="194"/>
      <c r="AV575" s="194"/>
      <c r="AW575" s="194"/>
      <c r="AX575" s="194"/>
      <c r="AY575" s="194"/>
      <c r="AZ575" s="194"/>
    </row>
    <row r="576" spans="1:52" ht="48" customHeight="1" x14ac:dyDescent="0.2">
      <c r="A576" s="70">
        <v>572</v>
      </c>
      <c r="B576" s="223" t="s">
        <v>1298</v>
      </c>
      <c r="C576" s="224" t="s">
        <v>1298</v>
      </c>
      <c r="D576" s="225" t="s">
        <v>179</v>
      </c>
      <c r="E576" s="226">
        <f>VLOOKUP(D576,'[1]000'!$B$19:$C$34,2,0)</f>
        <v>0.2</v>
      </c>
      <c r="F576" s="226"/>
      <c r="G576" s="228" t="s">
        <v>1254</v>
      </c>
      <c r="H576" s="247" t="s">
        <v>158</v>
      </c>
      <c r="I576" s="225" t="s">
        <v>1238</v>
      </c>
      <c r="J576" s="225" t="s">
        <v>1235</v>
      </c>
      <c r="AU576" s="194"/>
      <c r="AV576" s="194"/>
      <c r="AW576" s="194"/>
      <c r="AX576" s="194"/>
      <c r="AY576" s="194"/>
      <c r="AZ576" s="194"/>
    </row>
    <row r="577" spans="1:52" ht="66.75" customHeight="1" x14ac:dyDescent="0.2">
      <c r="A577" s="70">
        <v>573</v>
      </c>
      <c r="B577" s="223" t="s">
        <v>1299</v>
      </c>
      <c r="C577" s="224" t="s">
        <v>1299</v>
      </c>
      <c r="D577" s="225" t="s">
        <v>179</v>
      </c>
      <c r="E577" s="226">
        <f>VLOOKUP(D577,'[1]000'!$B$19:$C$34,2,0)</f>
        <v>0.2</v>
      </c>
      <c r="F577" s="226"/>
      <c r="G577" s="228" t="s">
        <v>1254</v>
      </c>
      <c r="H577" s="247" t="s">
        <v>158</v>
      </c>
      <c r="I577" s="225" t="s">
        <v>1238</v>
      </c>
      <c r="J577" s="225" t="s">
        <v>1235</v>
      </c>
      <c r="AU577" s="194"/>
      <c r="AV577" s="194"/>
      <c r="AW577" s="194"/>
      <c r="AX577" s="194"/>
      <c r="AY577" s="194"/>
      <c r="AZ577" s="194"/>
    </row>
    <row r="578" spans="1:52" ht="72" customHeight="1" x14ac:dyDescent="0.2">
      <c r="A578" s="70">
        <v>574</v>
      </c>
      <c r="B578" s="223" t="s">
        <v>1300</v>
      </c>
      <c r="C578" s="224" t="s">
        <v>1300</v>
      </c>
      <c r="D578" s="225" t="s">
        <v>179</v>
      </c>
      <c r="E578" s="226">
        <f>VLOOKUP(D578,'[1]000'!$B$19:$C$34,2,0)</f>
        <v>0.2</v>
      </c>
      <c r="F578" s="226"/>
      <c r="G578" s="228" t="s">
        <v>1254</v>
      </c>
      <c r="H578" s="247" t="s">
        <v>158</v>
      </c>
      <c r="I578" s="225" t="s">
        <v>1238</v>
      </c>
      <c r="J578" s="225" t="s">
        <v>1235</v>
      </c>
      <c r="AU578" s="194"/>
      <c r="AV578" s="194"/>
      <c r="AW578" s="194"/>
      <c r="AX578" s="194"/>
      <c r="AY578" s="194"/>
      <c r="AZ578" s="194"/>
    </row>
    <row r="579" spans="1:52" ht="61.5" customHeight="1" x14ac:dyDescent="0.2">
      <c r="A579" s="70">
        <v>575</v>
      </c>
      <c r="B579" s="223" t="s">
        <v>1301</v>
      </c>
      <c r="C579" s="224" t="s">
        <v>1301</v>
      </c>
      <c r="D579" s="225" t="s">
        <v>179</v>
      </c>
      <c r="E579" s="226">
        <f>VLOOKUP(D579,'[1]000'!$B$19:$C$34,2,0)</f>
        <v>0.2</v>
      </c>
      <c r="F579" s="226"/>
      <c r="G579" s="228" t="s">
        <v>1254</v>
      </c>
      <c r="H579" s="247" t="s">
        <v>158</v>
      </c>
      <c r="I579" s="225" t="s">
        <v>1238</v>
      </c>
      <c r="J579" s="225" t="s">
        <v>1235</v>
      </c>
      <c r="AU579" s="194"/>
      <c r="AV579" s="194"/>
      <c r="AW579" s="194"/>
      <c r="AX579" s="194"/>
      <c r="AY579" s="194"/>
      <c r="AZ579" s="194"/>
    </row>
    <row r="580" spans="1:52" ht="75" customHeight="1" x14ac:dyDescent="0.2">
      <c r="A580" s="70">
        <v>576</v>
      </c>
      <c r="B580" s="223" t="s">
        <v>1302</v>
      </c>
      <c r="C580" s="224" t="s">
        <v>1302</v>
      </c>
      <c r="D580" s="225" t="s">
        <v>179</v>
      </c>
      <c r="E580" s="226">
        <f>VLOOKUP(D580,'[1]000'!$B$19:$C$34,2,0)</f>
        <v>0.2</v>
      </c>
      <c r="F580" s="226"/>
      <c r="G580" s="228" t="s">
        <v>1254</v>
      </c>
      <c r="H580" s="247" t="s">
        <v>158</v>
      </c>
      <c r="I580" s="225" t="s">
        <v>1238</v>
      </c>
      <c r="J580" s="225" t="s">
        <v>1235</v>
      </c>
      <c r="AU580" s="194"/>
      <c r="AV580" s="194"/>
      <c r="AW580" s="194"/>
      <c r="AX580" s="194"/>
      <c r="AY580" s="194"/>
      <c r="AZ580" s="194"/>
    </row>
    <row r="581" spans="1:52" ht="65.25" customHeight="1" x14ac:dyDescent="0.2">
      <c r="A581" s="70">
        <v>577</v>
      </c>
      <c r="B581" s="223" t="s">
        <v>1303</v>
      </c>
      <c r="C581" s="224" t="s">
        <v>1303</v>
      </c>
      <c r="D581" s="225" t="s">
        <v>179</v>
      </c>
      <c r="E581" s="226">
        <f>VLOOKUP(D581,'[1]000'!$B$19:$C$34,2,0)</f>
        <v>0.2</v>
      </c>
      <c r="F581" s="226"/>
      <c r="G581" s="228" t="s">
        <v>1254</v>
      </c>
      <c r="H581" s="247" t="s">
        <v>158</v>
      </c>
      <c r="I581" s="225" t="s">
        <v>1238</v>
      </c>
      <c r="J581" s="225" t="s">
        <v>1235</v>
      </c>
      <c r="AU581" s="194"/>
      <c r="AV581" s="194"/>
      <c r="AW581" s="194"/>
      <c r="AX581" s="194"/>
      <c r="AY581" s="194"/>
      <c r="AZ581" s="194"/>
    </row>
    <row r="582" spans="1:52" ht="120" customHeight="1" x14ac:dyDescent="0.2">
      <c r="A582" s="70">
        <v>578</v>
      </c>
      <c r="B582" s="223" t="s">
        <v>1304</v>
      </c>
      <c r="C582" s="224"/>
      <c r="D582" s="225" t="s">
        <v>156</v>
      </c>
      <c r="E582" s="226">
        <f>VLOOKUP(D582,'[1]000'!$B$19:$C$34,2,0)</f>
        <v>0.4</v>
      </c>
      <c r="F582" s="226"/>
      <c r="G582" s="228" t="s">
        <v>1254</v>
      </c>
      <c r="H582" s="247" t="s">
        <v>158</v>
      </c>
      <c r="I582" s="225" t="s">
        <v>1305</v>
      </c>
      <c r="J582" s="225" t="s">
        <v>1235</v>
      </c>
      <c r="AU582" s="194"/>
      <c r="AV582" s="194"/>
      <c r="AW582" s="194"/>
      <c r="AX582" s="194"/>
      <c r="AY582" s="194"/>
      <c r="AZ582" s="194"/>
    </row>
    <row r="583" spans="1:52" ht="75" customHeight="1" x14ac:dyDescent="0.2">
      <c r="A583" s="70">
        <v>579</v>
      </c>
      <c r="B583" s="248" t="s">
        <v>1306</v>
      </c>
      <c r="C583" s="249"/>
      <c r="D583" s="225" t="s">
        <v>156</v>
      </c>
      <c r="E583" s="226">
        <f>VLOOKUP(D583,'[1]000'!$B$19:$C$34,2,0)</f>
        <v>0.4</v>
      </c>
      <c r="F583" s="226"/>
      <c r="G583" s="228" t="s">
        <v>1254</v>
      </c>
      <c r="H583" s="247" t="s">
        <v>158</v>
      </c>
      <c r="I583" s="225" t="s">
        <v>1307</v>
      </c>
      <c r="J583" s="225" t="s">
        <v>1235</v>
      </c>
      <c r="AU583" s="194"/>
      <c r="AV583" s="194"/>
      <c r="AW583" s="194"/>
      <c r="AX583" s="194"/>
      <c r="AY583" s="194"/>
      <c r="AZ583" s="194"/>
    </row>
    <row r="584" spans="1:52" ht="75" customHeight="1" x14ac:dyDescent="0.2">
      <c r="A584" s="70">
        <v>580</v>
      </c>
      <c r="B584" s="223" t="s">
        <v>1308</v>
      </c>
      <c r="C584" s="224"/>
      <c r="D584" s="225" t="s">
        <v>156</v>
      </c>
      <c r="E584" s="226">
        <f>VLOOKUP(D584,'[1]000'!$B$19:$C$34,2,0)</f>
        <v>0.4</v>
      </c>
      <c r="F584" s="226"/>
      <c r="G584" s="228" t="s">
        <v>1254</v>
      </c>
      <c r="H584" s="247" t="s">
        <v>158</v>
      </c>
      <c r="I584" s="225" t="s">
        <v>1307</v>
      </c>
      <c r="J584" s="225" t="s">
        <v>1235</v>
      </c>
      <c r="AU584" s="194"/>
      <c r="AV584" s="194"/>
      <c r="AW584" s="194"/>
      <c r="AX584" s="194"/>
      <c r="AY584" s="194"/>
      <c r="AZ584" s="194"/>
    </row>
    <row r="585" spans="1:52" ht="72" customHeight="1" x14ac:dyDescent="0.2">
      <c r="A585" s="70">
        <v>581</v>
      </c>
      <c r="B585" s="223" t="s">
        <v>1309</v>
      </c>
      <c r="C585" s="224"/>
      <c r="D585" s="225" t="s">
        <v>156</v>
      </c>
      <c r="E585" s="226">
        <f>VLOOKUP(D585,'[1]000'!$B$19:$C$34,2,0)</f>
        <v>0.4</v>
      </c>
      <c r="F585" s="226"/>
      <c r="G585" s="228" t="s">
        <v>1254</v>
      </c>
      <c r="H585" s="247" t="s">
        <v>158</v>
      </c>
      <c r="I585" s="225" t="s">
        <v>1307</v>
      </c>
      <c r="J585" s="225" t="s">
        <v>1235</v>
      </c>
      <c r="AU585" s="194"/>
      <c r="AV585" s="194"/>
      <c r="AW585" s="194"/>
      <c r="AX585" s="194"/>
      <c r="AY585" s="194"/>
      <c r="AZ585" s="194"/>
    </row>
    <row r="586" spans="1:52" ht="72" customHeight="1" x14ac:dyDescent="0.2">
      <c r="A586" s="70">
        <v>582</v>
      </c>
      <c r="B586" s="101" t="s">
        <v>1310</v>
      </c>
      <c r="C586" s="102" t="s">
        <v>1310</v>
      </c>
      <c r="D586" s="225" t="s">
        <v>156</v>
      </c>
      <c r="E586" s="226">
        <f>VLOOKUP(D586,'[1]000'!$B$19:$C$34,2,0)</f>
        <v>0.4</v>
      </c>
      <c r="F586" s="226"/>
      <c r="G586" s="228" t="s">
        <v>1254</v>
      </c>
      <c r="H586" s="247" t="s">
        <v>158</v>
      </c>
      <c r="I586" s="225" t="s">
        <v>1307</v>
      </c>
      <c r="J586" s="225" t="s">
        <v>1235</v>
      </c>
      <c r="AU586" s="194"/>
      <c r="AV586" s="194"/>
      <c r="AW586" s="194"/>
      <c r="AX586" s="194"/>
      <c r="AY586" s="194"/>
      <c r="AZ586" s="194"/>
    </row>
    <row r="587" spans="1:52" ht="48" customHeight="1" x14ac:dyDescent="0.2">
      <c r="A587" s="70">
        <v>583</v>
      </c>
      <c r="B587" s="250" t="s">
        <v>1311</v>
      </c>
      <c r="C587" s="251"/>
      <c r="D587" s="225" t="s">
        <v>156</v>
      </c>
      <c r="E587" s="226">
        <f>VLOOKUP(D587,'[1]000'!$B$19:$C$34,2,0)</f>
        <v>0.4</v>
      </c>
      <c r="F587" s="226"/>
      <c r="G587" s="228" t="s">
        <v>1254</v>
      </c>
      <c r="H587" s="247" t="s">
        <v>158</v>
      </c>
      <c r="I587" s="225" t="s">
        <v>1312</v>
      </c>
      <c r="J587" s="225" t="s">
        <v>1235</v>
      </c>
      <c r="AU587" s="194"/>
      <c r="AV587" s="194"/>
      <c r="AW587" s="194"/>
      <c r="AX587" s="194"/>
      <c r="AY587" s="194"/>
      <c r="AZ587" s="194"/>
    </row>
    <row r="588" spans="1:52" ht="76.5" customHeight="1" x14ac:dyDescent="0.2">
      <c r="A588" s="70">
        <v>584</v>
      </c>
      <c r="B588" s="223" t="s">
        <v>1313</v>
      </c>
      <c r="C588" s="224"/>
      <c r="D588" s="225" t="s">
        <v>156</v>
      </c>
      <c r="E588" s="226">
        <f>VLOOKUP(D588,'[1]000'!$B$19:$C$34,2,0)</f>
        <v>0.4</v>
      </c>
      <c r="F588" s="226"/>
      <c r="G588" s="228" t="s">
        <v>1254</v>
      </c>
      <c r="H588" s="247" t="s">
        <v>158</v>
      </c>
      <c r="I588" s="225" t="s">
        <v>1314</v>
      </c>
      <c r="J588" s="225" t="s">
        <v>1235</v>
      </c>
      <c r="AU588" s="194"/>
      <c r="AV588" s="194"/>
      <c r="AW588" s="194"/>
      <c r="AX588" s="194"/>
      <c r="AY588" s="194"/>
      <c r="AZ588" s="194"/>
    </row>
    <row r="589" spans="1:52" ht="47.25" customHeight="1" x14ac:dyDescent="0.2">
      <c r="A589" s="70">
        <v>585</v>
      </c>
      <c r="B589" s="223" t="s">
        <v>1315</v>
      </c>
      <c r="C589" s="224"/>
      <c r="D589" s="225" t="s">
        <v>156</v>
      </c>
      <c r="E589" s="226">
        <f>VLOOKUP(D589,'[1]000'!$B$19:$C$34,2,0)</f>
        <v>0.4</v>
      </c>
      <c r="F589" s="226"/>
      <c r="G589" s="228" t="s">
        <v>1254</v>
      </c>
      <c r="H589" s="247" t="s">
        <v>158</v>
      </c>
      <c r="I589" s="225" t="s">
        <v>1316</v>
      </c>
      <c r="J589" s="225" t="s">
        <v>1235</v>
      </c>
      <c r="AU589" s="194"/>
      <c r="AV589" s="194"/>
      <c r="AW589" s="194"/>
      <c r="AX589" s="194"/>
      <c r="AY589" s="194"/>
      <c r="AZ589" s="194"/>
    </row>
    <row r="590" spans="1:52" ht="114" customHeight="1" x14ac:dyDescent="0.2">
      <c r="A590" s="70">
        <v>586</v>
      </c>
      <c r="B590" s="223" t="s">
        <v>1317</v>
      </c>
      <c r="C590" s="224" t="s">
        <v>1317</v>
      </c>
      <c r="D590" s="225" t="s">
        <v>156</v>
      </c>
      <c r="E590" s="226">
        <f>VLOOKUP(D590,'[1]000'!$B$19:$C$34,2,0)</f>
        <v>0.4</v>
      </c>
      <c r="F590" s="226"/>
      <c r="G590" s="228" t="s">
        <v>1254</v>
      </c>
      <c r="H590" s="247" t="s">
        <v>158</v>
      </c>
      <c r="I590" s="225" t="s">
        <v>1318</v>
      </c>
      <c r="J590" s="225" t="s">
        <v>1235</v>
      </c>
      <c r="AU590" s="194"/>
      <c r="AV590" s="194"/>
      <c r="AW590" s="194"/>
      <c r="AX590" s="194"/>
      <c r="AY590" s="194"/>
      <c r="AZ590" s="194"/>
    </row>
    <row r="591" spans="1:52" ht="50.25" customHeight="1" x14ac:dyDescent="0.2">
      <c r="A591" s="70">
        <v>587</v>
      </c>
      <c r="B591" s="101" t="s">
        <v>1319</v>
      </c>
      <c r="C591" s="102"/>
      <c r="D591" s="225" t="s">
        <v>121</v>
      </c>
      <c r="E591" s="226">
        <v>1</v>
      </c>
      <c r="F591" s="226" t="s">
        <v>1320</v>
      </c>
      <c r="G591" s="236" t="s">
        <v>1321</v>
      </c>
      <c r="H591" s="252" t="s">
        <v>1322</v>
      </c>
      <c r="I591" s="238" t="s">
        <v>1323</v>
      </c>
      <c r="J591" s="225" t="s">
        <v>1235</v>
      </c>
      <c r="AU591" s="194"/>
      <c r="AV591" s="194"/>
      <c r="AW591" s="194"/>
      <c r="AX591" s="194"/>
      <c r="AY591" s="194"/>
      <c r="AZ591" s="194"/>
    </row>
    <row r="592" spans="1:52" ht="72" x14ac:dyDescent="0.2">
      <c r="A592" s="70">
        <v>588</v>
      </c>
      <c r="B592" s="223" t="s">
        <v>1324</v>
      </c>
      <c r="C592" s="224"/>
      <c r="D592" s="225" t="s">
        <v>121</v>
      </c>
      <c r="E592" s="226">
        <v>1</v>
      </c>
      <c r="F592" s="226" t="s">
        <v>1320</v>
      </c>
      <c r="G592" s="228" t="s">
        <v>1325</v>
      </c>
      <c r="H592" s="229" t="s">
        <v>168</v>
      </c>
      <c r="I592" s="225" t="s">
        <v>1326</v>
      </c>
      <c r="J592" s="225" t="s">
        <v>1327</v>
      </c>
      <c r="AU592" s="194"/>
      <c r="AV592" s="194"/>
      <c r="AW592" s="194"/>
      <c r="AX592" s="194"/>
      <c r="AY592" s="194"/>
      <c r="AZ592" s="194"/>
    </row>
    <row r="593" spans="1:52" ht="48" x14ac:dyDescent="0.2">
      <c r="A593" s="70">
        <v>589</v>
      </c>
      <c r="B593" s="223" t="s">
        <v>1328</v>
      </c>
      <c r="C593" s="224"/>
      <c r="D593" s="225" t="s">
        <v>121</v>
      </c>
      <c r="E593" s="226">
        <v>1</v>
      </c>
      <c r="F593" s="226" t="s">
        <v>122</v>
      </c>
      <c r="G593" s="228" t="s">
        <v>1329</v>
      </c>
      <c r="H593" s="229" t="s">
        <v>1330</v>
      </c>
      <c r="I593" s="225" t="s">
        <v>1331</v>
      </c>
      <c r="J593" s="225" t="s">
        <v>1332</v>
      </c>
      <c r="AU593" s="194"/>
      <c r="AV593" s="194"/>
      <c r="AW593" s="194"/>
      <c r="AX593" s="194"/>
      <c r="AY593" s="194"/>
      <c r="AZ593" s="194"/>
    </row>
    <row r="594" spans="1:52" ht="48" x14ac:dyDescent="0.2">
      <c r="A594" s="70">
        <v>590</v>
      </c>
      <c r="B594" s="223" t="s">
        <v>1333</v>
      </c>
      <c r="C594" s="224"/>
      <c r="D594" s="225" t="s">
        <v>121</v>
      </c>
      <c r="E594" s="226">
        <v>1</v>
      </c>
      <c r="F594" s="226" t="s">
        <v>464</v>
      </c>
      <c r="G594" s="228" t="s">
        <v>1334</v>
      </c>
      <c r="H594" s="70">
        <v>2564</v>
      </c>
      <c r="I594" s="225" t="s">
        <v>1335</v>
      </c>
      <c r="J594" s="225" t="s">
        <v>1332</v>
      </c>
      <c r="AU594" s="194"/>
      <c r="AV594" s="194"/>
      <c r="AW594" s="194"/>
      <c r="AX594" s="194"/>
      <c r="AY594" s="194"/>
      <c r="AZ594" s="194"/>
    </row>
    <row r="595" spans="1:52" ht="96" x14ac:dyDescent="0.2">
      <c r="A595" s="70">
        <v>591</v>
      </c>
      <c r="B595" s="223" t="s">
        <v>1336</v>
      </c>
      <c r="C595" s="224"/>
      <c r="D595" s="225" t="s">
        <v>133</v>
      </c>
      <c r="E595" s="226">
        <f>VLOOKUP(D595,'[1]000'!$B$19:$C$34,2,0)</f>
        <v>0.6</v>
      </c>
      <c r="F595" s="226"/>
      <c r="G595" s="228" t="s">
        <v>1337</v>
      </c>
      <c r="H595" s="229" t="s">
        <v>168</v>
      </c>
      <c r="I595" s="225" t="s">
        <v>1338</v>
      </c>
      <c r="J595" s="225" t="s">
        <v>1235</v>
      </c>
      <c r="AU595" s="194"/>
      <c r="AV595" s="194"/>
      <c r="AW595" s="194"/>
      <c r="AX595" s="194"/>
      <c r="AY595" s="194"/>
      <c r="AZ595" s="194"/>
    </row>
    <row r="596" spans="1:52" ht="48" x14ac:dyDescent="0.2">
      <c r="A596" s="70">
        <v>592</v>
      </c>
      <c r="B596" s="223" t="s">
        <v>1339</v>
      </c>
      <c r="C596" s="224"/>
      <c r="D596" s="225" t="s">
        <v>138</v>
      </c>
      <c r="E596" s="226">
        <f>VLOOKUP(D596,'[1]000'!$B$19:$C$34,2,0)</f>
        <v>0.8</v>
      </c>
      <c r="F596" s="226"/>
      <c r="G596" s="228" t="s">
        <v>1340</v>
      </c>
      <c r="H596" s="229" t="s">
        <v>135</v>
      </c>
      <c r="I596" s="225" t="s">
        <v>1341</v>
      </c>
      <c r="J596" s="225" t="s">
        <v>1332</v>
      </c>
      <c r="AU596" s="194"/>
      <c r="AV596" s="194"/>
      <c r="AW596" s="194"/>
      <c r="AX596" s="194"/>
      <c r="AY596" s="194"/>
      <c r="AZ596" s="194"/>
    </row>
    <row r="597" spans="1:52" ht="72" x14ac:dyDescent="0.2">
      <c r="A597" s="70">
        <v>593</v>
      </c>
      <c r="B597" s="223" t="s">
        <v>1342</v>
      </c>
      <c r="C597" s="224"/>
      <c r="D597" s="225" t="s">
        <v>121</v>
      </c>
      <c r="E597" s="226">
        <v>1</v>
      </c>
      <c r="F597" s="226" t="s">
        <v>449</v>
      </c>
      <c r="G597" s="228" t="s">
        <v>1343</v>
      </c>
      <c r="H597" s="229" t="s">
        <v>129</v>
      </c>
      <c r="I597" s="225" t="s">
        <v>1344</v>
      </c>
      <c r="J597" s="225" t="s">
        <v>1332</v>
      </c>
      <c r="AU597" s="194"/>
      <c r="AV597" s="194"/>
      <c r="AW597" s="194"/>
      <c r="AX597" s="194"/>
      <c r="AY597" s="194"/>
      <c r="AZ597" s="194"/>
    </row>
    <row r="598" spans="1:52" ht="48" x14ac:dyDescent="0.2">
      <c r="A598" s="70">
        <v>594</v>
      </c>
      <c r="B598" s="223" t="s">
        <v>1345</v>
      </c>
      <c r="C598" s="224"/>
      <c r="D598" s="225" t="s">
        <v>121</v>
      </c>
      <c r="E598" s="226">
        <v>1</v>
      </c>
      <c r="F598" s="226" t="s">
        <v>449</v>
      </c>
      <c r="G598" s="228" t="s">
        <v>1346</v>
      </c>
      <c r="H598" s="229" t="s">
        <v>129</v>
      </c>
      <c r="I598" s="225" t="s">
        <v>1347</v>
      </c>
      <c r="J598" s="225" t="s">
        <v>1332</v>
      </c>
      <c r="AU598" s="194"/>
      <c r="AV598" s="194"/>
      <c r="AW598" s="194"/>
      <c r="AX598" s="194"/>
      <c r="AY598" s="194"/>
      <c r="AZ598" s="194"/>
    </row>
    <row r="599" spans="1:52" ht="48" x14ac:dyDescent="0.2">
      <c r="A599" s="70">
        <v>595</v>
      </c>
      <c r="B599" s="223" t="s">
        <v>1348</v>
      </c>
      <c r="C599" s="224"/>
      <c r="D599" s="225" t="s">
        <v>121</v>
      </c>
      <c r="E599" s="226">
        <v>1</v>
      </c>
      <c r="F599" s="226" t="s">
        <v>449</v>
      </c>
      <c r="G599" s="228" t="s">
        <v>1349</v>
      </c>
      <c r="H599" s="229" t="s">
        <v>129</v>
      </c>
      <c r="I599" s="225" t="s">
        <v>1347</v>
      </c>
      <c r="J599" s="225" t="s">
        <v>1332</v>
      </c>
      <c r="AU599" s="194"/>
      <c r="AV599" s="194"/>
      <c r="AW599" s="194"/>
      <c r="AX599" s="194"/>
      <c r="AY599" s="194"/>
      <c r="AZ599" s="194"/>
    </row>
    <row r="600" spans="1:52" ht="96" x14ac:dyDescent="0.2">
      <c r="A600" s="70">
        <v>596</v>
      </c>
      <c r="B600" s="223" t="s">
        <v>1350</v>
      </c>
      <c r="C600" s="224"/>
      <c r="D600" s="225" t="s">
        <v>121</v>
      </c>
      <c r="E600" s="226">
        <v>1</v>
      </c>
      <c r="F600" s="226" t="s">
        <v>449</v>
      </c>
      <c r="G600" s="228" t="s">
        <v>1351</v>
      </c>
      <c r="H600" s="229" t="s">
        <v>168</v>
      </c>
      <c r="I600" s="225" t="s">
        <v>1352</v>
      </c>
      <c r="J600" s="225" t="s">
        <v>1353</v>
      </c>
      <c r="AU600" s="194"/>
      <c r="AV600" s="194"/>
      <c r="AW600" s="194"/>
      <c r="AX600" s="194"/>
      <c r="AY600" s="194"/>
      <c r="AZ600" s="194"/>
    </row>
    <row r="601" spans="1:52" ht="48" x14ac:dyDescent="0.2">
      <c r="A601" s="70">
        <v>597</v>
      </c>
      <c r="B601" s="223" t="s">
        <v>1354</v>
      </c>
      <c r="C601" s="224"/>
      <c r="D601" s="225" t="s">
        <v>121</v>
      </c>
      <c r="E601" s="226">
        <v>1</v>
      </c>
      <c r="F601" s="226" t="s">
        <v>464</v>
      </c>
      <c r="G601" s="228" t="s">
        <v>1355</v>
      </c>
      <c r="H601" s="229" t="s">
        <v>168</v>
      </c>
      <c r="I601" s="225" t="s">
        <v>1269</v>
      </c>
      <c r="J601" s="225" t="s">
        <v>1332</v>
      </c>
      <c r="AU601" s="194"/>
      <c r="AV601" s="194"/>
      <c r="AW601" s="194"/>
      <c r="AX601" s="194"/>
      <c r="AY601" s="194"/>
      <c r="AZ601" s="194"/>
    </row>
    <row r="602" spans="1:52" ht="48" x14ac:dyDescent="0.2">
      <c r="A602" s="70">
        <v>598</v>
      </c>
      <c r="B602" s="223" t="s">
        <v>1356</v>
      </c>
      <c r="C602" s="224"/>
      <c r="D602" s="225" t="s">
        <v>121</v>
      </c>
      <c r="E602" s="226">
        <v>1</v>
      </c>
      <c r="F602" s="226" t="s">
        <v>464</v>
      </c>
      <c r="G602" s="228" t="s">
        <v>1357</v>
      </c>
      <c r="H602" s="229" t="s">
        <v>168</v>
      </c>
      <c r="I602" s="225" t="s">
        <v>1269</v>
      </c>
      <c r="J602" s="225" t="s">
        <v>1332</v>
      </c>
      <c r="AU602" s="194"/>
      <c r="AV602" s="194"/>
      <c r="AW602" s="194"/>
      <c r="AX602" s="194"/>
      <c r="AY602" s="194"/>
      <c r="AZ602" s="194"/>
    </row>
    <row r="603" spans="1:52" ht="96" x14ac:dyDescent="0.2">
      <c r="A603" s="70">
        <v>599</v>
      </c>
      <c r="B603" s="223" t="s">
        <v>1358</v>
      </c>
      <c r="C603" s="224"/>
      <c r="D603" s="225" t="s">
        <v>121</v>
      </c>
      <c r="E603" s="226">
        <v>1</v>
      </c>
      <c r="F603" s="226" t="s">
        <v>464</v>
      </c>
      <c r="G603" s="228" t="s">
        <v>1359</v>
      </c>
      <c r="H603" s="229" t="s">
        <v>552</v>
      </c>
      <c r="I603" s="225" t="s">
        <v>1360</v>
      </c>
      <c r="J603" s="225" t="s">
        <v>1332</v>
      </c>
      <c r="AU603" s="194"/>
      <c r="AV603" s="194"/>
      <c r="AW603" s="194"/>
      <c r="AX603" s="194"/>
      <c r="AY603" s="194"/>
      <c r="AZ603" s="194"/>
    </row>
    <row r="604" spans="1:52" ht="48" x14ac:dyDescent="0.2">
      <c r="A604" s="70">
        <v>600</v>
      </c>
      <c r="B604" s="223" t="s">
        <v>1361</v>
      </c>
      <c r="C604" s="224"/>
      <c r="D604" s="225" t="s">
        <v>156</v>
      </c>
      <c r="E604" s="226">
        <f>VLOOKUP(D604,'[1]000'!$B$19:$C$34,2,0)</f>
        <v>0.4</v>
      </c>
      <c r="F604" s="226"/>
      <c r="G604" s="228" t="s">
        <v>1362</v>
      </c>
      <c r="H604" s="229" t="s">
        <v>158</v>
      </c>
      <c r="I604" s="225" t="s">
        <v>1307</v>
      </c>
      <c r="J604" s="225" t="s">
        <v>1332</v>
      </c>
      <c r="AU604" s="194"/>
      <c r="AV604" s="194"/>
      <c r="AW604" s="194"/>
      <c r="AX604" s="194"/>
      <c r="AY604" s="194"/>
      <c r="AZ604" s="194"/>
    </row>
    <row r="605" spans="1:52" ht="48" x14ac:dyDescent="0.2">
      <c r="A605" s="70">
        <v>601</v>
      </c>
      <c r="B605" s="223" t="s">
        <v>1363</v>
      </c>
      <c r="C605" s="224"/>
      <c r="D605" s="225" t="s">
        <v>156</v>
      </c>
      <c r="E605" s="226">
        <f>VLOOKUP(D605,'[1]000'!$B$19:$C$34,2,0)</f>
        <v>0.4</v>
      </c>
      <c r="F605" s="226"/>
      <c r="G605" s="228" t="s">
        <v>1364</v>
      </c>
      <c r="H605" s="229" t="s">
        <v>158</v>
      </c>
      <c r="I605" s="225" t="s">
        <v>1307</v>
      </c>
      <c r="J605" s="225" t="s">
        <v>1332</v>
      </c>
      <c r="AU605" s="194"/>
      <c r="AV605" s="194"/>
      <c r="AW605" s="194"/>
      <c r="AX605" s="194"/>
      <c r="AY605" s="194"/>
      <c r="AZ605" s="194"/>
    </row>
    <row r="606" spans="1:52" ht="48" x14ac:dyDescent="0.2">
      <c r="A606" s="70">
        <v>602</v>
      </c>
      <c r="B606" s="223" t="s">
        <v>1365</v>
      </c>
      <c r="C606" s="224"/>
      <c r="D606" s="225" t="s">
        <v>121</v>
      </c>
      <c r="E606" s="226">
        <v>1</v>
      </c>
      <c r="F606" s="226" t="s">
        <v>1320</v>
      </c>
      <c r="G606" s="228" t="s">
        <v>1366</v>
      </c>
      <c r="H606" s="229" t="s">
        <v>146</v>
      </c>
      <c r="I606" s="225" t="s">
        <v>1367</v>
      </c>
      <c r="J606" s="225" t="s">
        <v>1235</v>
      </c>
      <c r="AU606" s="194"/>
      <c r="AV606" s="194"/>
      <c r="AW606" s="194"/>
      <c r="AX606" s="194"/>
      <c r="AY606" s="194"/>
      <c r="AZ606" s="194"/>
    </row>
    <row r="607" spans="1:52" ht="72" x14ac:dyDescent="0.2">
      <c r="A607" s="70">
        <v>603</v>
      </c>
      <c r="B607" s="223" t="s">
        <v>1368</v>
      </c>
      <c r="C607" s="224"/>
      <c r="D607" s="225" t="s">
        <v>179</v>
      </c>
      <c r="E607" s="226">
        <f>VLOOKUP(D607,'[1]000'!$B$19:$C$34,2,0)</f>
        <v>0.2</v>
      </c>
      <c r="F607" s="226"/>
      <c r="G607" s="228" t="s">
        <v>1254</v>
      </c>
      <c r="H607" s="227" t="s">
        <v>158</v>
      </c>
      <c r="I607" s="225" t="s">
        <v>1250</v>
      </c>
      <c r="J607" s="225" t="s">
        <v>1235</v>
      </c>
      <c r="AU607" s="194"/>
      <c r="AV607" s="194"/>
      <c r="AW607" s="194"/>
      <c r="AX607" s="194"/>
      <c r="AY607" s="194"/>
      <c r="AZ607" s="194"/>
    </row>
    <row r="608" spans="1:52" ht="72" x14ac:dyDescent="0.2">
      <c r="A608" s="70">
        <v>604</v>
      </c>
      <c r="B608" s="223" t="s">
        <v>1369</v>
      </c>
      <c r="C608" s="224"/>
      <c r="D608" s="225" t="s">
        <v>179</v>
      </c>
      <c r="E608" s="226">
        <f>VLOOKUP(D608,'[1]000'!$B$19:$C$34,2,0)</f>
        <v>0.2</v>
      </c>
      <c r="F608" s="226"/>
      <c r="G608" s="228" t="s">
        <v>1254</v>
      </c>
      <c r="H608" s="227" t="s">
        <v>158</v>
      </c>
      <c r="I608" s="225" t="s">
        <v>1238</v>
      </c>
      <c r="J608" s="225" t="s">
        <v>1235</v>
      </c>
      <c r="AU608" s="194"/>
      <c r="AV608" s="194"/>
      <c r="AW608" s="194"/>
      <c r="AX608" s="194"/>
      <c r="AY608" s="194"/>
      <c r="AZ608" s="194"/>
    </row>
    <row r="609" spans="1:52" ht="72" x14ac:dyDescent="0.2">
      <c r="A609" s="70">
        <v>605</v>
      </c>
      <c r="B609" s="223" t="s">
        <v>1370</v>
      </c>
      <c r="C609" s="224"/>
      <c r="D609" s="225" t="s">
        <v>179</v>
      </c>
      <c r="E609" s="226">
        <f>VLOOKUP(D609,'[1]000'!$B$19:$C$34,2,0)</f>
        <v>0.2</v>
      </c>
      <c r="F609" s="226"/>
      <c r="G609" s="228" t="s">
        <v>1254</v>
      </c>
      <c r="H609" s="227" t="s">
        <v>158</v>
      </c>
      <c r="I609" s="225" t="s">
        <v>1238</v>
      </c>
      <c r="J609" s="225" t="s">
        <v>1235</v>
      </c>
      <c r="AU609" s="194"/>
      <c r="AV609" s="194"/>
      <c r="AW609" s="194"/>
      <c r="AX609" s="194"/>
      <c r="AY609" s="194"/>
      <c r="AZ609" s="194"/>
    </row>
    <row r="610" spans="1:52" ht="72" x14ac:dyDescent="0.2">
      <c r="A610" s="70">
        <v>606</v>
      </c>
      <c r="B610" s="223" t="s">
        <v>1371</v>
      </c>
      <c r="C610" s="224"/>
      <c r="D610" s="225" t="s">
        <v>179</v>
      </c>
      <c r="E610" s="226">
        <f>VLOOKUP(D610,'[1]000'!$B$19:$C$34,2,0)</f>
        <v>0.2</v>
      </c>
      <c r="F610" s="226"/>
      <c r="G610" s="228" t="s">
        <v>1254</v>
      </c>
      <c r="H610" s="227" t="s">
        <v>158</v>
      </c>
      <c r="I610" s="225" t="s">
        <v>1238</v>
      </c>
      <c r="J610" s="225" t="s">
        <v>1235</v>
      </c>
      <c r="AU610" s="194"/>
      <c r="AV610" s="194"/>
      <c r="AW610" s="194"/>
      <c r="AX610" s="194"/>
      <c r="AY610" s="194"/>
      <c r="AZ610" s="194"/>
    </row>
    <row r="611" spans="1:52" ht="72" x14ac:dyDescent="0.2">
      <c r="A611" s="70">
        <v>607</v>
      </c>
      <c r="B611" s="223" t="s">
        <v>1372</v>
      </c>
      <c r="C611" s="224"/>
      <c r="D611" s="225" t="s">
        <v>179</v>
      </c>
      <c r="E611" s="226">
        <f>VLOOKUP(D611,'[1]000'!$B$19:$C$34,2,0)</f>
        <v>0.2</v>
      </c>
      <c r="F611" s="226"/>
      <c r="G611" s="228" t="s">
        <v>1254</v>
      </c>
      <c r="H611" s="227" t="s">
        <v>158</v>
      </c>
      <c r="I611" s="225" t="s">
        <v>1238</v>
      </c>
      <c r="J611" s="225" t="s">
        <v>1235</v>
      </c>
      <c r="AU611" s="194"/>
      <c r="AV611" s="194"/>
      <c r="AW611" s="194"/>
      <c r="AX611" s="194"/>
      <c r="AY611" s="194"/>
      <c r="AZ611" s="194"/>
    </row>
    <row r="612" spans="1:52" ht="72" x14ac:dyDescent="0.2">
      <c r="A612" s="70">
        <v>608</v>
      </c>
      <c r="B612" s="223" t="s">
        <v>1373</v>
      </c>
      <c r="C612" s="224"/>
      <c r="D612" s="225" t="s">
        <v>179</v>
      </c>
      <c r="E612" s="226">
        <f>VLOOKUP(D612,'[1]000'!$B$19:$C$34,2,0)</f>
        <v>0.2</v>
      </c>
      <c r="F612" s="226"/>
      <c r="G612" s="228" t="s">
        <v>1254</v>
      </c>
      <c r="H612" s="227" t="s">
        <v>158</v>
      </c>
      <c r="I612" s="225" t="s">
        <v>1238</v>
      </c>
      <c r="J612" s="225" t="s">
        <v>1235</v>
      </c>
      <c r="AU612" s="194"/>
      <c r="AV612" s="194"/>
      <c r="AW612" s="194"/>
      <c r="AX612" s="194"/>
      <c r="AY612" s="194"/>
      <c r="AZ612" s="194"/>
    </row>
    <row r="613" spans="1:52" ht="72" x14ac:dyDescent="0.2">
      <c r="A613" s="70">
        <v>609</v>
      </c>
      <c r="B613" s="223" t="s">
        <v>1374</v>
      </c>
      <c r="C613" s="224"/>
      <c r="D613" s="225" t="s">
        <v>156</v>
      </c>
      <c r="E613" s="226">
        <f>VLOOKUP(D613,'[1]000'!$B$19:$C$34,2,0)</f>
        <v>0.4</v>
      </c>
      <c r="F613" s="226"/>
      <c r="G613" s="228" t="s">
        <v>1254</v>
      </c>
      <c r="H613" s="227" t="s">
        <v>158</v>
      </c>
      <c r="I613" s="225" t="s">
        <v>1375</v>
      </c>
      <c r="J613" s="225" t="s">
        <v>1235</v>
      </c>
      <c r="AU613" s="194"/>
      <c r="AV613" s="194"/>
      <c r="AW613" s="194"/>
      <c r="AX613" s="194"/>
      <c r="AY613" s="194"/>
      <c r="AZ613" s="194"/>
    </row>
    <row r="614" spans="1:52" ht="72" x14ac:dyDescent="0.2">
      <c r="A614" s="70">
        <v>610</v>
      </c>
      <c r="B614" s="223" t="s">
        <v>1376</v>
      </c>
      <c r="C614" s="224"/>
      <c r="D614" s="225" t="s">
        <v>156</v>
      </c>
      <c r="E614" s="226">
        <f>VLOOKUP(D614,'[1]000'!$B$19:$C$34,2,0)</f>
        <v>0.4</v>
      </c>
      <c r="F614" s="226"/>
      <c r="G614" s="228" t="s">
        <v>1254</v>
      </c>
      <c r="H614" s="227" t="s">
        <v>158</v>
      </c>
      <c r="I614" s="225" t="s">
        <v>1375</v>
      </c>
      <c r="J614" s="225" t="s">
        <v>1235</v>
      </c>
      <c r="AU614" s="194"/>
      <c r="AV614" s="194"/>
      <c r="AW614" s="194"/>
      <c r="AX614" s="194"/>
      <c r="AY614" s="194"/>
      <c r="AZ614" s="194"/>
    </row>
    <row r="615" spans="1:52" ht="72" x14ac:dyDescent="0.2">
      <c r="A615" s="70">
        <v>611</v>
      </c>
      <c r="B615" s="223" t="s">
        <v>1377</v>
      </c>
      <c r="C615" s="224"/>
      <c r="D615" s="225" t="s">
        <v>156</v>
      </c>
      <c r="E615" s="226">
        <f>VLOOKUP(D615,'[1]000'!$B$19:$C$34,2,0)</f>
        <v>0.4</v>
      </c>
      <c r="F615" s="226"/>
      <c r="G615" s="228" t="s">
        <v>1254</v>
      </c>
      <c r="H615" s="227" t="s">
        <v>158</v>
      </c>
      <c r="I615" s="225" t="s">
        <v>1375</v>
      </c>
      <c r="J615" s="225" t="s">
        <v>1235</v>
      </c>
      <c r="AU615" s="194"/>
      <c r="AV615" s="194"/>
      <c r="AW615" s="194"/>
      <c r="AX615" s="194"/>
      <c r="AY615" s="194"/>
      <c r="AZ615" s="194"/>
    </row>
    <row r="616" spans="1:52" ht="72" x14ac:dyDescent="0.2">
      <c r="A616" s="70">
        <v>612</v>
      </c>
      <c r="B616" s="223" t="s">
        <v>1378</v>
      </c>
      <c r="C616" s="224"/>
      <c r="D616" s="225" t="s">
        <v>156</v>
      </c>
      <c r="E616" s="226">
        <f>VLOOKUP(D616,'[1]000'!$B$19:$C$34,2,0)</f>
        <v>0.4</v>
      </c>
      <c r="F616" s="226"/>
      <c r="G616" s="228" t="s">
        <v>1254</v>
      </c>
      <c r="H616" s="227" t="s">
        <v>158</v>
      </c>
      <c r="I616" s="225" t="s">
        <v>1375</v>
      </c>
      <c r="J616" s="225" t="s">
        <v>1235</v>
      </c>
      <c r="AU616" s="194"/>
      <c r="AV616" s="194"/>
      <c r="AW616" s="194"/>
      <c r="AX616" s="194"/>
      <c r="AY616" s="194"/>
      <c r="AZ616" s="194"/>
    </row>
    <row r="617" spans="1:52" ht="72" x14ac:dyDescent="0.2">
      <c r="A617" s="70">
        <v>613</v>
      </c>
      <c r="B617" s="223" t="s">
        <v>1379</v>
      </c>
      <c r="C617" s="224"/>
      <c r="D617" s="225" t="s">
        <v>156</v>
      </c>
      <c r="E617" s="226">
        <f>VLOOKUP(D617,'[1]000'!$B$19:$C$34,2,0)</f>
        <v>0.4</v>
      </c>
      <c r="F617" s="226"/>
      <c r="G617" s="228" t="s">
        <v>1254</v>
      </c>
      <c r="H617" s="227" t="s">
        <v>158</v>
      </c>
      <c r="I617" s="225" t="s">
        <v>1375</v>
      </c>
      <c r="J617" s="225" t="s">
        <v>1235</v>
      </c>
      <c r="AU617" s="194"/>
      <c r="AV617" s="194"/>
      <c r="AW617" s="194"/>
      <c r="AX617" s="194"/>
      <c r="AY617" s="194"/>
      <c r="AZ617" s="194"/>
    </row>
    <row r="618" spans="1:52" ht="72" x14ac:dyDescent="0.2">
      <c r="A618" s="70">
        <v>614</v>
      </c>
      <c r="B618" s="223" t="s">
        <v>1380</v>
      </c>
      <c r="C618" s="224"/>
      <c r="D618" s="225" t="s">
        <v>156</v>
      </c>
      <c r="E618" s="226">
        <f>VLOOKUP(D618,'[1]000'!$B$19:$C$34,2,0)</f>
        <v>0.4</v>
      </c>
      <c r="F618" s="226"/>
      <c r="G618" s="228" t="s">
        <v>1254</v>
      </c>
      <c r="H618" s="227" t="s">
        <v>158</v>
      </c>
      <c r="I618" s="225" t="s">
        <v>1375</v>
      </c>
      <c r="J618" s="225" t="s">
        <v>1235</v>
      </c>
      <c r="AU618" s="194"/>
      <c r="AV618" s="194"/>
      <c r="AW618" s="194"/>
      <c r="AX618" s="194"/>
      <c r="AY618" s="194"/>
      <c r="AZ618" s="194"/>
    </row>
    <row r="619" spans="1:52" ht="72" x14ac:dyDescent="0.2">
      <c r="A619" s="70">
        <v>615</v>
      </c>
      <c r="B619" s="101" t="s">
        <v>1381</v>
      </c>
      <c r="C619" s="102"/>
      <c r="D619" s="225" t="s">
        <v>156</v>
      </c>
      <c r="E619" s="226">
        <f>VLOOKUP(D619,'[1]000'!$B$19:$C$34,2,0)</f>
        <v>0.4</v>
      </c>
      <c r="F619" s="226"/>
      <c r="G619" s="228" t="s">
        <v>1254</v>
      </c>
      <c r="H619" s="227" t="s">
        <v>158</v>
      </c>
      <c r="I619" s="225" t="s">
        <v>1375</v>
      </c>
      <c r="J619" s="225" t="s">
        <v>1235</v>
      </c>
      <c r="AU619" s="194"/>
      <c r="AV619" s="194"/>
      <c r="AW619" s="194"/>
      <c r="AX619" s="194"/>
      <c r="AY619" s="194"/>
      <c r="AZ619" s="194"/>
    </row>
    <row r="620" spans="1:52" ht="72" x14ac:dyDescent="0.2">
      <c r="A620" s="70">
        <v>616</v>
      </c>
      <c r="B620" s="101" t="s">
        <v>1382</v>
      </c>
      <c r="C620" s="102"/>
      <c r="D620" s="225" t="s">
        <v>156</v>
      </c>
      <c r="E620" s="226">
        <f>VLOOKUP(D620,'[1]000'!$B$19:$C$34,2,0)</f>
        <v>0.4</v>
      </c>
      <c r="F620" s="226"/>
      <c r="G620" s="228" t="s">
        <v>1254</v>
      </c>
      <c r="H620" s="227" t="s">
        <v>158</v>
      </c>
      <c r="I620" s="225" t="s">
        <v>1375</v>
      </c>
      <c r="J620" s="225" t="s">
        <v>1235</v>
      </c>
      <c r="AU620" s="194"/>
      <c r="AV620" s="194"/>
      <c r="AW620" s="194"/>
      <c r="AX620" s="194"/>
      <c r="AY620" s="194"/>
      <c r="AZ620" s="194"/>
    </row>
    <row r="621" spans="1:52" ht="72" x14ac:dyDescent="0.2">
      <c r="A621" s="70">
        <v>617</v>
      </c>
      <c r="B621" s="101" t="s">
        <v>1383</v>
      </c>
      <c r="C621" s="102"/>
      <c r="D621" s="225" t="s">
        <v>156</v>
      </c>
      <c r="E621" s="226">
        <f>VLOOKUP(D621,'[1]000'!$B$19:$C$34,2,0)</f>
        <v>0.4</v>
      </c>
      <c r="F621" s="226"/>
      <c r="G621" s="228" t="s">
        <v>1254</v>
      </c>
      <c r="H621" s="227" t="s">
        <v>158</v>
      </c>
      <c r="I621" s="225" t="s">
        <v>1375</v>
      </c>
      <c r="J621" s="225" t="s">
        <v>1235</v>
      </c>
      <c r="AU621" s="194"/>
      <c r="AV621" s="194"/>
      <c r="AW621" s="194"/>
      <c r="AX621" s="194"/>
      <c r="AY621" s="194"/>
      <c r="AZ621" s="194"/>
    </row>
    <row r="622" spans="1:52" ht="72" x14ac:dyDescent="0.2">
      <c r="A622" s="70">
        <v>618</v>
      </c>
      <c r="B622" s="101" t="s">
        <v>1384</v>
      </c>
      <c r="C622" s="102"/>
      <c r="D622" s="225" t="s">
        <v>156</v>
      </c>
      <c r="E622" s="226">
        <f>VLOOKUP(D622,'[1]000'!$B$19:$C$34,2,0)</f>
        <v>0.4</v>
      </c>
      <c r="F622" s="226"/>
      <c r="G622" s="228" t="s">
        <v>1254</v>
      </c>
      <c r="H622" s="227" t="s">
        <v>158</v>
      </c>
      <c r="I622" s="225" t="s">
        <v>1375</v>
      </c>
      <c r="J622" s="225" t="s">
        <v>1235</v>
      </c>
      <c r="AU622" s="194"/>
      <c r="AV622" s="194"/>
      <c r="AW622" s="194"/>
      <c r="AX622" s="194"/>
      <c r="AY622" s="194"/>
      <c r="AZ622" s="194"/>
    </row>
    <row r="623" spans="1:52" ht="72" x14ac:dyDescent="0.2">
      <c r="A623" s="70">
        <v>619</v>
      </c>
      <c r="B623" s="101" t="s">
        <v>1385</v>
      </c>
      <c r="C623" s="102"/>
      <c r="D623" s="225" t="s">
        <v>156</v>
      </c>
      <c r="E623" s="226">
        <f>VLOOKUP(D623,'[1]000'!$B$19:$C$34,2,0)</f>
        <v>0.4</v>
      </c>
      <c r="F623" s="226"/>
      <c r="G623" s="228" t="s">
        <v>1254</v>
      </c>
      <c r="H623" s="227" t="s">
        <v>158</v>
      </c>
      <c r="I623" s="225" t="s">
        <v>1375</v>
      </c>
      <c r="J623" s="225" t="s">
        <v>1235</v>
      </c>
      <c r="AU623" s="194"/>
      <c r="AV623" s="194"/>
      <c r="AW623" s="194"/>
      <c r="AX623" s="194"/>
      <c r="AY623" s="194"/>
      <c r="AZ623" s="194"/>
    </row>
    <row r="624" spans="1:52" ht="72" x14ac:dyDescent="0.2">
      <c r="A624" s="70">
        <v>620</v>
      </c>
      <c r="B624" s="101" t="s">
        <v>1386</v>
      </c>
      <c r="C624" s="102"/>
      <c r="D624" s="225" t="s">
        <v>156</v>
      </c>
      <c r="E624" s="226">
        <f>VLOOKUP(D624,'[1]000'!$B$19:$C$34,2,0)</f>
        <v>0.4</v>
      </c>
      <c r="F624" s="226"/>
      <c r="G624" s="228" t="s">
        <v>1254</v>
      </c>
      <c r="H624" s="227" t="s">
        <v>158</v>
      </c>
      <c r="I624" s="225" t="s">
        <v>1375</v>
      </c>
      <c r="J624" s="225" t="s">
        <v>1235</v>
      </c>
      <c r="AU624" s="194"/>
      <c r="AV624" s="194"/>
      <c r="AW624" s="194"/>
      <c r="AX624" s="194"/>
      <c r="AY624" s="194"/>
      <c r="AZ624" s="194"/>
    </row>
    <row r="625" spans="1:52" ht="72" x14ac:dyDescent="0.2">
      <c r="A625" s="70">
        <v>621</v>
      </c>
      <c r="B625" s="101" t="s">
        <v>1387</v>
      </c>
      <c r="C625" s="102"/>
      <c r="D625" s="225" t="s">
        <v>156</v>
      </c>
      <c r="E625" s="226">
        <f>VLOOKUP(D625,'[1]000'!$B$19:$C$34,2,0)</f>
        <v>0.4</v>
      </c>
      <c r="F625" s="226"/>
      <c r="G625" s="228" t="s">
        <v>1254</v>
      </c>
      <c r="H625" s="227" t="s">
        <v>158</v>
      </c>
      <c r="I625" s="225" t="s">
        <v>1375</v>
      </c>
      <c r="J625" s="225" t="s">
        <v>1235</v>
      </c>
      <c r="AU625" s="194"/>
      <c r="AV625" s="194"/>
      <c r="AW625" s="194"/>
      <c r="AX625" s="194"/>
      <c r="AY625" s="194"/>
      <c r="AZ625" s="194"/>
    </row>
    <row r="626" spans="1:52" ht="72" x14ac:dyDescent="0.2">
      <c r="A626" s="70">
        <v>622</v>
      </c>
      <c r="B626" s="101" t="s">
        <v>1388</v>
      </c>
      <c r="C626" s="102"/>
      <c r="D626" s="225" t="s">
        <v>156</v>
      </c>
      <c r="E626" s="226">
        <f>VLOOKUP(D626,'[1]000'!$B$19:$C$34,2,0)</f>
        <v>0.4</v>
      </c>
      <c r="F626" s="226"/>
      <c r="G626" s="228" t="s">
        <v>1254</v>
      </c>
      <c r="H626" s="227" t="s">
        <v>158</v>
      </c>
      <c r="I626" s="225" t="s">
        <v>1375</v>
      </c>
      <c r="J626" s="225" t="s">
        <v>1235</v>
      </c>
      <c r="AU626" s="194"/>
      <c r="AV626" s="194"/>
      <c r="AW626" s="194"/>
      <c r="AX626" s="194"/>
      <c r="AY626" s="194"/>
      <c r="AZ626" s="194"/>
    </row>
    <row r="627" spans="1:52" ht="72" x14ac:dyDescent="0.2">
      <c r="A627" s="70">
        <v>623</v>
      </c>
      <c r="B627" s="101" t="s">
        <v>1389</v>
      </c>
      <c r="C627" s="102"/>
      <c r="D627" s="225" t="s">
        <v>156</v>
      </c>
      <c r="E627" s="226">
        <f>VLOOKUP(D627,'[1]000'!$B$19:$C$34,2,0)</f>
        <v>0.4</v>
      </c>
      <c r="F627" s="226"/>
      <c r="G627" s="228" t="s">
        <v>1254</v>
      </c>
      <c r="H627" s="227" t="s">
        <v>158</v>
      </c>
      <c r="I627" s="225" t="s">
        <v>1375</v>
      </c>
      <c r="J627" s="225" t="s">
        <v>1235</v>
      </c>
      <c r="AU627" s="194"/>
      <c r="AV627" s="194"/>
      <c r="AW627" s="194"/>
      <c r="AX627" s="194"/>
      <c r="AY627" s="194"/>
      <c r="AZ627" s="194"/>
    </row>
    <row r="628" spans="1:52" ht="72" x14ac:dyDescent="0.2">
      <c r="A628" s="70">
        <v>624</v>
      </c>
      <c r="B628" s="101" t="s">
        <v>1390</v>
      </c>
      <c r="C628" s="102"/>
      <c r="D628" s="225" t="s">
        <v>156</v>
      </c>
      <c r="E628" s="226">
        <f>VLOOKUP(D628,'[1]000'!$B$19:$C$34,2,0)</f>
        <v>0.4</v>
      </c>
      <c r="F628" s="226"/>
      <c r="G628" s="228" t="s">
        <v>1254</v>
      </c>
      <c r="H628" s="227" t="s">
        <v>158</v>
      </c>
      <c r="I628" s="225" t="s">
        <v>1375</v>
      </c>
      <c r="J628" s="225" t="s">
        <v>1235</v>
      </c>
      <c r="AU628" s="194"/>
      <c r="AV628" s="194"/>
      <c r="AW628" s="194"/>
      <c r="AX628" s="194"/>
      <c r="AY628" s="194"/>
      <c r="AZ628" s="194"/>
    </row>
    <row r="629" spans="1:52" ht="72" x14ac:dyDescent="0.2">
      <c r="A629" s="70">
        <v>625</v>
      </c>
      <c r="B629" s="101" t="s">
        <v>1391</v>
      </c>
      <c r="C629" s="102"/>
      <c r="D629" s="225" t="s">
        <v>156</v>
      </c>
      <c r="E629" s="226">
        <f>VLOOKUP(D629,'[1]000'!$B$19:$C$34,2,0)</f>
        <v>0.4</v>
      </c>
      <c r="F629" s="226"/>
      <c r="G629" s="228" t="s">
        <v>1254</v>
      </c>
      <c r="H629" s="227" t="s">
        <v>158</v>
      </c>
      <c r="I629" s="225" t="s">
        <v>1375</v>
      </c>
      <c r="J629" s="225" t="s">
        <v>1235</v>
      </c>
      <c r="AU629" s="194"/>
      <c r="AV629" s="194"/>
      <c r="AW629" s="194"/>
      <c r="AX629" s="194"/>
      <c r="AY629" s="194"/>
      <c r="AZ629" s="194"/>
    </row>
    <row r="630" spans="1:52" ht="72" x14ac:dyDescent="0.2">
      <c r="A630" s="70">
        <v>626</v>
      </c>
      <c r="B630" s="101" t="s">
        <v>1392</v>
      </c>
      <c r="C630" s="102"/>
      <c r="D630" s="225" t="s">
        <v>156</v>
      </c>
      <c r="E630" s="226">
        <f>VLOOKUP(D630,'[1]000'!$B$19:$C$34,2,0)</f>
        <v>0.4</v>
      </c>
      <c r="F630" s="226"/>
      <c r="G630" s="228" t="s">
        <v>1254</v>
      </c>
      <c r="H630" s="227" t="s">
        <v>158</v>
      </c>
      <c r="I630" s="225" t="s">
        <v>1375</v>
      </c>
      <c r="J630" s="225" t="s">
        <v>1235</v>
      </c>
      <c r="AU630" s="194"/>
      <c r="AV630" s="194"/>
      <c r="AW630" s="194"/>
      <c r="AX630" s="194"/>
      <c r="AY630" s="194"/>
      <c r="AZ630" s="194"/>
    </row>
    <row r="631" spans="1:52" ht="72" x14ac:dyDescent="0.2">
      <c r="A631" s="70">
        <v>627</v>
      </c>
      <c r="B631" s="101" t="s">
        <v>1393</v>
      </c>
      <c r="C631" s="102"/>
      <c r="D631" s="225" t="s">
        <v>156</v>
      </c>
      <c r="E631" s="226">
        <f>VLOOKUP(D631,'[1]000'!$B$19:$C$34,2,0)</f>
        <v>0.4</v>
      </c>
      <c r="F631" s="226"/>
      <c r="G631" s="228" t="s">
        <v>1254</v>
      </c>
      <c r="H631" s="227" t="s">
        <v>158</v>
      </c>
      <c r="I631" s="225" t="s">
        <v>1375</v>
      </c>
      <c r="J631" s="225" t="s">
        <v>1235</v>
      </c>
      <c r="AU631" s="194"/>
      <c r="AV631" s="194"/>
      <c r="AW631" s="194"/>
      <c r="AX631" s="194"/>
      <c r="AY631" s="194"/>
      <c r="AZ631" s="194"/>
    </row>
    <row r="632" spans="1:52" ht="72" x14ac:dyDescent="0.2">
      <c r="A632" s="70">
        <v>628</v>
      </c>
      <c r="B632" s="101" t="s">
        <v>1394</v>
      </c>
      <c r="C632" s="102"/>
      <c r="D632" s="225" t="s">
        <v>156</v>
      </c>
      <c r="E632" s="226">
        <f>VLOOKUP(D632,'[1]000'!$B$19:$C$34,2,0)</f>
        <v>0.4</v>
      </c>
      <c r="F632" s="226"/>
      <c r="G632" s="228" t="s">
        <v>1254</v>
      </c>
      <c r="H632" s="227" t="s">
        <v>158</v>
      </c>
      <c r="I632" s="225" t="s">
        <v>1375</v>
      </c>
      <c r="J632" s="225" t="s">
        <v>1235</v>
      </c>
      <c r="AU632" s="194"/>
      <c r="AV632" s="194"/>
      <c r="AW632" s="194"/>
      <c r="AX632" s="194"/>
      <c r="AY632" s="194"/>
      <c r="AZ632" s="194"/>
    </row>
    <row r="633" spans="1:52" ht="48" x14ac:dyDescent="0.2">
      <c r="A633" s="70">
        <v>629</v>
      </c>
      <c r="B633" s="223" t="s">
        <v>1395</v>
      </c>
      <c r="C633" s="224"/>
      <c r="D633" s="225" t="s">
        <v>121</v>
      </c>
      <c r="E633" s="226">
        <v>1</v>
      </c>
      <c r="F633" s="226" t="s">
        <v>1396</v>
      </c>
      <c r="G633" s="228" t="s">
        <v>1397</v>
      </c>
      <c r="H633" s="227" t="s">
        <v>1398</v>
      </c>
      <c r="I633" s="225" t="s">
        <v>1399</v>
      </c>
      <c r="J633" s="225" t="s">
        <v>1235</v>
      </c>
      <c r="AU633" s="194"/>
      <c r="AV633" s="194"/>
      <c r="AW633" s="194"/>
      <c r="AX633" s="194"/>
      <c r="AY633" s="194"/>
      <c r="AZ633" s="194"/>
    </row>
    <row r="634" spans="1:52" ht="72" x14ac:dyDescent="0.2">
      <c r="A634" s="70">
        <v>630</v>
      </c>
      <c r="B634" s="223" t="s">
        <v>1400</v>
      </c>
      <c r="C634" s="224"/>
      <c r="D634" s="225" t="s">
        <v>121</v>
      </c>
      <c r="E634" s="226">
        <v>1</v>
      </c>
      <c r="F634" s="226" t="s">
        <v>1401</v>
      </c>
      <c r="G634" s="228" t="s">
        <v>1402</v>
      </c>
      <c r="H634" s="227" t="s">
        <v>168</v>
      </c>
      <c r="I634" s="225" t="s">
        <v>1238</v>
      </c>
      <c r="J634" s="225" t="s">
        <v>1235</v>
      </c>
      <c r="AU634" s="194"/>
      <c r="AV634" s="194"/>
      <c r="AW634" s="194"/>
      <c r="AX634" s="194"/>
      <c r="AY634" s="194"/>
      <c r="AZ634" s="194"/>
    </row>
    <row r="635" spans="1:52" ht="48" x14ac:dyDescent="0.2">
      <c r="A635" s="70">
        <v>631</v>
      </c>
      <c r="B635" s="223" t="s">
        <v>1403</v>
      </c>
      <c r="C635" s="224"/>
      <c r="D635" s="225" t="s">
        <v>1404</v>
      </c>
      <c r="E635" s="226">
        <f>VLOOKUP(D635,'[1]000'!$B$19:$C$34,2,0)</f>
        <v>1</v>
      </c>
      <c r="F635" s="226"/>
      <c r="G635" s="228" t="s">
        <v>481</v>
      </c>
      <c r="H635" s="227" t="s">
        <v>1405</v>
      </c>
      <c r="I635" s="225" t="s">
        <v>1312</v>
      </c>
      <c r="J635" s="225" t="s">
        <v>1235</v>
      </c>
      <c r="AU635" s="194"/>
      <c r="AV635" s="194"/>
      <c r="AW635" s="194"/>
      <c r="AX635" s="194"/>
      <c r="AY635" s="194"/>
      <c r="AZ635" s="194"/>
    </row>
    <row r="636" spans="1:52" ht="48" x14ac:dyDescent="0.2">
      <c r="A636" s="70">
        <v>632</v>
      </c>
      <c r="B636" s="223" t="s">
        <v>1406</v>
      </c>
      <c r="C636" s="224"/>
      <c r="D636" s="225" t="s">
        <v>133</v>
      </c>
      <c r="E636" s="226">
        <f>VLOOKUP(D636,'[1]000'!$B$19:$C$34,2,0)</f>
        <v>0.6</v>
      </c>
      <c r="F636" s="226"/>
      <c r="G636" s="228" t="s">
        <v>1407</v>
      </c>
      <c r="H636" s="229" t="s">
        <v>522</v>
      </c>
      <c r="I636" s="225" t="s">
        <v>1408</v>
      </c>
      <c r="J636" s="225" t="s">
        <v>1235</v>
      </c>
      <c r="AU636" s="194"/>
      <c r="AV636" s="194"/>
      <c r="AW636" s="194"/>
      <c r="AX636" s="194"/>
      <c r="AY636" s="194"/>
      <c r="AZ636" s="194"/>
    </row>
    <row r="637" spans="1:52" ht="48" x14ac:dyDescent="0.2">
      <c r="A637" s="70">
        <v>633</v>
      </c>
      <c r="B637" s="223" t="s">
        <v>1395</v>
      </c>
      <c r="C637" s="224"/>
      <c r="D637" s="225" t="s">
        <v>121</v>
      </c>
      <c r="E637" s="226">
        <v>1</v>
      </c>
      <c r="F637" s="226" t="s">
        <v>449</v>
      </c>
      <c r="G637" s="228" t="s">
        <v>1409</v>
      </c>
      <c r="H637" s="229" t="s">
        <v>437</v>
      </c>
      <c r="I637" s="225" t="s">
        <v>1410</v>
      </c>
      <c r="J637" s="225" t="s">
        <v>1235</v>
      </c>
      <c r="AU637" s="194"/>
      <c r="AV637" s="194"/>
      <c r="AW637" s="194"/>
      <c r="AX637" s="194"/>
      <c r="AY637" s="194"/>
      <c r="AZ637" s="194"/>
    </row>
    <row r="638" spans="1:52" ht="48" x14ac:dyDescent="0.2">
      <c r="A638" s="70">
        <v>634</v>
      </c>
      <c r="B638" s="223" t="s">
        <v>1411</v>
      </c>
      <c r="C638" s="224"/>
      <c r="D638" s="225" t="s">
        <v>121</v>
      </c>
      <c r="E638" s="226">
        <v>1</v>
      </c>
      <c r="F638" s="226" t="s">
        <v>520</v>
      </c>
      <c r="G638" s="228" t="s">
        <v>1412</v>
      </c>
      <c r="H638" s="229" t="s">
        <v>601</v>
      </c>
      <c r="I638" s="225" t="s">
        <v>1413</v>
      </c>
      <c r="J638" s="225" t="s">
        <v>1235</v>
      </c>
      <c r="AU638" s="194"/>
      <c r="AV638" s="194"/>
      <c r="AW638" s="194"/>
      <c r="AX638" s="194"/>
      <c r="AY638" s="194"/>
      <c r="AZ638" s="194"/>
    </row>
    <row r="639" spans="1:52" ht="96" x14ac:dyDescent="0.2">
      <c r="A639" s="70">
        <v>635</v>
      </c>
      <c r="B639" s="223" t="s">
        <v>1414</v>
      </c>
      <c r="C639" s="224"/>
      <c r="D639" s="225" t="s">
        <v>133</v>
      </c>
      <c r="E639" s="226">
        <f>VLOOKUP(D639,'[1]000'!$B$19:$C$34,2,0)</f>
        <v>0.6</v>
      </c>
      <c r="F639" s="226"/>
      <c r="G639" s="228" t="s">
        <v>1415</v>
      </c>
      <c r="H639" s="229" t="s">
        <v>477</v>
      </c>
      <c r="I639" s="225" t="s">
        <v>1416</v>
      </c>
      <c r="J639" s="225" t="s">
        <v>1235</v>
      </c>
      <c r="AU639" s="194"/>
      <c r="AV639" s="194"/>
      <c r="AW639" s="194"/>
      <c r="AX639" s="194"/>
      <c r="AY639" s="194"/>
      <c r="AZ639" s="194"/>
    </row>
    <row r="640" spans="1:52" ht="48" x14ac:dyDescent="0.2">
      <c r="A640" s="70">
        <v>636</v>
      </c>
      <c r="B640" s="223" t="s">
        <v>1417</v>
      </c>
      <c r="C640" s="224"/>
      <c r="D640" s="225" t="s">
        <v>121</v>
      </c>
      <c r="E640" s="226">
        <v>1</v>
      </c>
      <c r="F640" s="226" t="s">
        <v>122</v>
      </c>
      <c r="G640" s="228" t="s">
        <v>1418</v>
      </c>
      <c r="H640" s="229" t="s">
        <v>129</v>
      </c>
      <c r="I640" s="225" t="s">
        <v>1419</v>
      </c>
      <c r="J640" s="225" t="s">
        <v>1235</v>
      </c>
      <c r="AU640" s="194"/>
      <c r="AV640" s="194"/>
      <c r="AW640" s="194"/>
      <c r="AX640" s="194"/>
      <c r="AY640" s="194"/>
      <c r="AZ640" s="194"/>
    </row>
    <row r="641" spans="1:52" ht="96" x14ac:dyDescent="0.2">
      <c r="A641" s="70">
        <v>637</v>
      </c>
      <c r="B641" s="223" t="s">
        <v>1420</v>
      </c>
      <c r="C641" s="224"/>
      <c r="D641" s="225" t="s">
        <v>121</v>
      </c>
      <c r="E641" s="226">
        <v>1</v>
      </c>
      <c r="F641" s="226" t="s">
        <v>122</v>
      </c>
      <c r="G641" s="228" t="s">
        <v>1421</v>
      </c>
      <c r="H641" s="229" t="s">
        <v>552</v>
      </c>
      <c r="I641" s="225" t="s">
        <v>1422</v>
      </c>
      <c r="J641" s="225" t="s">
        <v>1235</v>
      </c>
      <c r="AU641" s="194"/>
      <c r="AV641" s="194"/>
      <c r="AW641" s="194"/>
      <c r="AX641" s="194"/>
      <c r="AY641" s="194"/>
      <c r="AZ641" s="194"/>
    </row>
    <row r="642" spans="1:52" ht="96" x14ac:dyDescent="0.2">
      <c r="A642" s="70">
        <v>638</v>
      </c>
      <c r="B642" s="223" t="s">
        <v>1423</v>
      </c>
      <c r="C642" s="224"/>
      <c r="D642" s="225" t="s">
        <v>121</v>
      </c>
      <c r="E642" s="226">
        <v>1</v>
      </c>
      <c r="F642" s="226" t="s">
        <v>122</v>
      </c>
      <c r="G642" s="228" t="s">
        <v>1424</v>
      </c>
      <c r="H642" s="227" t="s">
        <v>552</v>
      </c>
      <c r="I642" s="225" t="s">
        <v>1425</v>
      </c>
      <c r="J642" s="225" t="s">
        <v>1235</v>
      </c>
      <c r="AU642" s="194"/>
      <c r="AV642" s="194"/>
      <c r="AW642" s="194"/>
      <c r="AX642" s="194"/>
      <c r="AY642" s="194"/>
      <c r="AZ642" s="194"/>
    </row>
    <row r="643" spans="1:52" ht="48" x14ac:dyDescent="0.2">
      <c r="A643" s="70">
        <v>639</v>
      </c>
      <c r="B643" s="223" t="s">
        <v>1426</v>
      </c>
      <c r="C643" s="224"/>
      <c r="D643" s="225" t="s">
        <v>133</v>
      </c>
      <c r="E643" s="226">
        <f>VLOOKUP(D643,'[1]000'!$B$19:$C$34,2,0)</f>
        <v>0.6</v>
      </c>
      <c r="F643" s="226"/>
      <c r="G643" s="228" t="s">
        <v>1427</v>
      </c>
      <c r="H643" s="227" t="s">
        <v>1330</v>
      </c>
      <c r="I643" s="225" t="s">
        <v>1428</v>
      </c>
      <c r="J643" s="225" t="s">
        <v>1235</v>
      </c>
      <c r="AU643" s="194"/>
      <c r="AV643" s="194"/>
      <c r="AW643" s="194"/>
      <c r="AX643" s="194"/>
      <c r="AY643" s="194"/>
      <c r="AZ643" s="194"/>
    </row>
    <row r="644" spans="1:52" ht="96" x14ac:dyDescent="0.2">
      <c r="A644" s="70">
        <v>640</v>
      </c>
      <c r="B644" s="223" t="s">
        <v>1429</v>
      </c>
      <c r="C644" s="224"/>
      <c r="D644" s="225" t="s">
        <v>179</v>
      </c>
      <c r="E644" s="226">
        <f>VLOOKUP(D644,'[1]000'!$B$19:$C$34,2,0)</f>
        <v>0.2</v>
      </c>
      <c r="F644" s="226"/>
      <c r="G644" s="228" t="s">
        <v>1430</v>
      </c>
      <c r="H644" s="229" t="s">
        <v>1431</v>
      </c>
      <c r="I644" s="253" t="s">
        <v>1432</v>
      </c>
      <c r="J644" s="225" t="s">
        <v>1235</v>
      </c>
      <c r="AU644" s="194"/>
      <c r="AV644" s="194"/>
      <c r="AW644" s="194"/>
      <c r="AX644" s="194"/>
      <c r="AY644" s="194"/>
      <c r="AZ644" s="194"/>
    </row>
    <row r="645" spans="1:52" s="233" customFormat="1" ht="87.75" customHeight="1" x14ac:dyDescent="0.2">
      <c r="A645" s="70">
        <v>641</v>
      </c>
      <c r="B645" s="223" t="s">
        <v>1433</v>
      </c>
      <c r="C645" s="224"/>
      <c r="D645" s="225" t="s">
        <v>133</v>
      </c>
      <c r="E645" s="226">
        <f>VLOOKUP(D645,'[2]000'!$B$19:$C$34,2,0)</f>
        <v>0.6</v>
      </c>
      <c r="F645" s="226"/>
      <c r="G645" s="228" t="s">
        <v>1434</v>
      </c>
      <c r="H645" s="229" t="s">
        <v>1330</v>
      </c>
      <c r="I645" s="225" t="s">
        <v>1435</v>
      </c>
      <c r="J645" s="225" t="s">
        <v>1235</v>
      </c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</row>
    <row r="646" spans="1:52" s="233" customFormat="1" ht="72" customHeight="1" x14ac:dyDescent="0.2">
      <c r="A646" s="70">
        <v>642</v>
      </c>
      <c r="B646" s="223" t="s">
        <v>1436</v>
      </c>
      <c r="C646" s="224"/>
      <c r="D646" s="225" t="s">
        <v>133</v>
      </c>
      <c r="E646" s="226">
        <f>VLOOKUP(D646,'[2]000'!$B$19:$C$34,2,0)</f>
        <v>0.6</v>
      </c>
      <c r="F646" s="226"/>
      <c r="G646" s="228" t="s">
        <v>1437</v>
      </c>
      <c r="H646" s="229" t="s">
        <v>1330</v>
      </c>
      <c r="I646" s="225" t="s">
        <v>1438</v>
      </c>
      <c r="J646" s="225" t="s">
        <v>1235</v>
      </c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</row>
    <row r="647" spans="1:52" ht="48" x14ac:dyDescent="0.2">
      <c r="A647" s="70">
        <v>643</v>
      </c>
      <c r="B647" s="223" t="s">
        <v>1439</v>
      </c>
      <c r="C647" s="224"/>
      <c r="D647" s="225" t="s">
        <v>121</v>
      </c>
      <c r="E647" s="226">
        <v>1</v>
      </c>
      <c r="F647" s="226" t="s">
        <v>449</v>
      </c>
      <c r="G647" s="228" t="s">
        <v>1440</v>
      </c>
      <c r="H647" s="229" t="s">
        <v>146</v>
      </c>
      <c r="I647" s="225" t="s">
        <v>1441</v>
      </c>
      <c r="J647" s="225" t="s">
        <v>890</v>
      </c>
      <c r="AU647" s="194"/>
      <c r="AV647" s="194"/>
      <c r="AW647" s="194"/>
      <c r="AX647" s="194"/>
      <c r="AY647" s="194"/>
      <c r="AZ647" s="194"/>
    </row>
    <row r="648" spans="1:52" ht="48" x14ac:dyDescent="0.2">
      <c r="A648" s="70">
        <v>644</v>
      </c>
      <c r="B648" s="223" t="s">
        <v>1442</v>
      </c>
      <c r="C648" s="224"/>
      <c r="D648" s="225" t="s">
        <v>121</v>
      </c>
      <c r="E648" s="226">
        <v>1</v>
      </c>
      <c r="F648" s="226" t="s">
        <v>520</v>
      </c>
      <c r="G648" s="228" t="s">
        <v>1443</v>
      </c>
      <c r="H648" s="229" t="s">
        <v>168</v>
      </c>
      <c r="I648" s="225" t="s">
        <v>1444</v>
      </c>
      <c r="J648" s="225" t="s">
        <v>890</v>
      </c>
      <c r="AU648" s="194"/>
      <c r="AV648" s="194"/>
      <c r="AW648" s="194"/>
      <c r="AX648" s="194"/>
      <c r="AY648" s="194"/>
      <c r="AZ648" s="194"/>
    </row>
    <row r="649" spans="1:52" ht="48" x14ac:dyDescent="0.2">
      <c r="A649" s="70">
        <v>645</v>
      </c>
      <c r="B649" s="223" t="s">
        <v>1445</v>
      </c>
      <c r="C649" s="224"/>
      <c r="D649" s="225" t="s">
        <v>121</v>
      </c>
      <c r="E649" s="226">
        <v>1</v>
      </c>
      <c r="F649" s="226" t="s">
        <v>520</v>
      </c>
      <c r="G649" s="228" t="s">
        <v>1443</v>
      </c>
      <c r="H649" s="229" t="s">
        <v>168</v>
      </c>
      <c r="I649" s="225" t="s">
        <v>1444</v>
      </c>
      <c r="J649" s="225" t="s">
        <v>890</v>
      </c>
      <c r="AU649" s="194"/>
      <c r="AV649" s="194"/>
      <c r="AW649" s="194"/>
      <c r="AX649" s="194"/>
      <c r="AY649" s="194"/>
      <c r="AZ649" s="194"/>
    </row>
    <row r="650" spans="1:52" ht="48" x14ac:dyDescent="0.2">
      <c r="A650" s="70">
        <v>646</v>
      </c>
      <c r="B650" s="223" t="s">
        <v>1446</v>
      </c>
      <c r="C650" s="224"/>
      <c r="D650" s="225" t="s">
        <v>133</v>
      </c>
      <c r="E650" s="226">
        <f>VLOOKUP(D650,'[1]000'!$B$19:$C$34,2,0)</f>
        <v>0.6</v>
      </c>
      <c r="F650" s="226"/>
      <c r="G650" s="228" t="s">
        <v>1447</v>
      </c>
      <c r="H650" s="229" t="s">
        <v>135</v>
      </c>
      <c r="I650" s="225" t="s">
        <v>1448</v>
      </c>
      <c r="J650" s="225" t="s">
        <v>890</v>
      </c>
      <c r="AU650" s="194"/>
      <c r="AV650" s="194"/>
      <c r="AW650" s="194"/>
      <c r="AX650" s="194"/>
      <c r="AY650" s="194"/>
      <c r="AZ650" s="194"/>
    </row>
    <row r="651" spans="1:52" ht="48" x14ac:dyDescent="0.2">
      <c r="A651" s="70">
        <v>647</v>
      </c>
      <c r="B651" s="223" t="s">
        <v>1449</v>
      </c>
      <c r="C651" s="224"/>
      <c r="D651" s="225" t="s">
        <v>133</v>
      </c>
      <c r="E651" s="226">
        <f>VLOOKUP(D651,'[1]000'!$B$19:$C$34,2,0)</f>
        <v>0.6</v>
      </c>
      <c r="F651" s="226"/>
      <c r="G651" s="228" t="s">
        <v>1450</v>
      </c>
      <c r="H651" s="229" t="s">
        <v>669</v>
      </c>
      <c r="I651" s="225" t="s">
        <v>1451</v>
      </c>
      <c r="J651" s="225" t="s">
        <v>890</v>
      </c>
      <c r="AU651" s="194"/>
      <c r="AV651" s="194"/>
      <c r="AW651" s="194"/>
      <c r="AX651" s="194"/>
      <c r="AY651" s="194"/>
      <c r="AZ651" s="194"/>
    </row>
    <row r="652" spans="1:52" ht="120" x14ac:dyDescent="0.2">
      <c r="A652" s="70">
        <v>648</v>
      </c>
      <c r="B652" s="223" t="s">
        <v>1452</v>
      </c>
      <c r="C652" s="224"/>
      <c r="D652" s="225" t="s">
        <v>133</v>
      </c>
      <c r="E652" s="226">
        <f>VLOOKUP(D652,'[1]000'!$B$19:$C$34,2,0)</f>
        <v>0.6</v>
      </c>
      <c r="F652" s="226"/>
      <c r="G652" s="228" t="s">
        <v>1453</v>
      </c>
      <c r="H652" s="229" t="s">
        <v>529</v>
      </c>
      <c r="I652" s="225" t="s">
        <v>1454</v>
      </c>
      <c r="J652" s="225" t="s">
        <v>890</v>
      </c>
      <c r="AU652" s="194"/>
      <c r="AV652" s="194"/>
      <c r="AW652" s="194"/>
      <c r="AX652" s="194"/>
      <c r="AY652" s="194"/>
      <c r="AZ652" s="194"/>
    </row>
    <row r="653" spans="1:52" ht="72" x14ac:dyDescent="0.2">
      <c r="A653" s="70">
        <v>649</v>
      </c>
      <c r="B653" s="223" t="s">
        <v>1455</v>
      </c>
      <c r="C653" s="224"/>
      <c r="D653" s="225" t="s">
        <v>179</v>
      </c>
      <c r="E653" s="226">
        <f>VLOOKUP(D653,'[1]000'!$B$19:$C$34,2,0)</f>
        <v>0.2</v>
      </c>
      <c r="F653" s="226"/>
      <c r="G653" s="228" t="s">
        <v>1456</v>
      </c>
      <c r="H653" s="229" t="s">
        <v>1457</v>
      </c>
      <c r="I653" s="225" t="s">
        <v>1458</v>
      </c>
      <c r="J653" s="225" t="s">
        <v>890</v>
      </c>
      <c r="AU653" s="194"/>
      <c r="AV653" s="194"/>
      <c r="AW653" s="194"/>
      <c r="AX653" s="194"/>
      <c r="AY653" s="194"/>
      <c r="AZ653" s="194"/>
    </row>
    <row r="654" spans="1:52" ht="72" x14ac:dyDescent="0.2">
      <c r="A654" s="70">
        <v>650</v>
      </c>
      <c r="B654" s="223" t="s">
        <v>1459</v>
      </c>
      <c r="C654" s="224"/>
      <c r="D654" s="225" t="s">
        <v>179</v>
      </c>
      <c r="E654" s="226">
        <f>VLOOKUP(D654,'[1]000'!$B$19:$C$34,2,0)</f>
        <v>0.2</v>
      </c>
      <c r="F654" s="226"/>
      <c r="G654" s="225" t="s">
        <v>485</v>
      </c>
      <c r="H654" s="227" t="s">
        <v>486</v>
      </c>
      <c r="I654" s="225" t="s">
        <v>1460</v>
      </c>
      <c r="J654" s="225" t="s">
        <v>890</v>
      </c>
      <c r="AU654" s="194"/>
      <c r="AV654" s="194"/>
      <c r="AW654" s="194"/>
      <c r="AX654" s="194"/>
      <c r="AY654" s="194"/>
      <c r="AZ654" s="194"/>
    </row>
    <row r="655" spans="1:52" ht="72" x14ac:dyDescent="0.2">
      <c r="A655" s="70">
        <v>651</v>
      </c>
      <c r="B655" s="223" t="s">
        <v>1461</v>
      </c>
      <c r="C655" s="224"/>
      <c r="D655" s="225" t="s">
        <v>179</v>
      </c>
      <c r="E655" s="226">
        <f>VLOOKUP(D655,'[1]000'!$B$19:$C$34,2,0)</f>
        <v>0.2</v>
      </c>
      <c r="F655" s="226"/>
      <c r="G655" s="225" t="s">
        <v>485</v>
      </c>
      <c r="H655" s="227" t="s">
        <v>486</v>
      </c>
      <c r="I655" s="225" t="s">
        <v>1462</v>
      </c>
      <c r="J655" s="225" t="s">
        <v>890</v>
      </c>
      <c r="AU655" s="194"/>
      <c r="AV655" s="194"/>
      <c r="AW655" s="194"/>
      <c r="AX655" s="194"/>
      <c r="AY655" s="194"/>
      <c r="AZ655" s="194"/>
    </row>
    <row r="656" spans="1:52" ht="72" x14ac:dyDescent="0.2">
      <c r="A656" s="70">
        <v>652</v>
      </c>
      <c r="B656" s="223" t="s">
        <v>1463</v>
      </c>
      <c r="C656" s="224"/>
      <c r="D656" s="225" t="s">
        <v>179</v>
      </c>
      <c r="E656" s="226">
        <f>VLOOKUP(D656,'[1]000'!$B$19:$C$34,2,0)</f>
        <v>0.2</v>
      </c>
      <c r="F656" s="226"/>
      <c r="G656" s="225" t="s">
        <v>485</v>
      </c>
      <c r="H656" s="227" t="s">
        <v>486</v>
      </c>
      <c r="I656" s="225" t="s">
        <v>1462</v>
      </c>
      <c r="J656" s="225" t="s">
        <v>890</v>
      </c>
      <c r="AU656" s="194"/>
      <c r="AV656" s="194"/>
      <c r="AW656" s="194"/>
      <c r="AX656" s="194"/>
      <c r="AY656" s="194"/>
      <c r="AZ656" s="194"/>
    </row>
    <row r="657" spans="1:52" ht="72" x14ac:dyDescent="0.2">
      <c r="A657" s="70">
        <v>653</v>
      </c>
      <c r="B657" s="223" t="s">
        <v>1464</v>
      </c>
      <c r="C657" s="224"/>
      <c r="D657" s="225" t="s">
        <v>179</v>
      </c>
      <c r="E657" s="226">
        <f>VLOOKUP(D657,'[1]000'!$B$19:$C$34,2,0)</f>
        <v>0.2</v>
      </c>
      <c r="F657" s="226"/>
      <c r="G657" s="225" t="s">
        <v>485</v>
      </c>
      <c r="H657" s="227" t="s">
        <v>486</v>
      </c>
      <c r="I657" s="225" t="s">
        <v>1462</v>
      </c>
      <c r="J657" s="225" t="s">
        <v>890</v>
      </c>
      <c r="AU657" s="194"/>
      <c r="AV657" s="194"/>
      <c r="AW657" s="194"/>
      <c r="AX657" s="194"/>
      <c r="AY657" s="194"/>
      <c r="AZ657" s="194"/>
    </row>
    <row r="658" spans="1:52" ht="48" x14ac:dyDescent="0.2">
      <c r="A658" s="70">
        <v>654</v>
      </c>
      <c r="B658" s="223" t="s">
        <v>1465</v>
      </c>
      <c r="C658" s="224"/>
      <c r="D658" s="225" t="s">
        <v>121</v>
      </c>
      <c r="E658" s="226">
        <v>1</v>
      </c>
      <c r="F658" s="226" t="s">
        <v>1466</v>
      </c>
      <c r="G658" s="228" t="s">
        <v>1467</v>
      </c>
      <c r="H658" s="227" t="s">
        <v>522</v>
      </c>
      <c r="I658" s="225" t="s">
        <v>1468</v>
      </c>
      <c r="J658" s="225" t="s">
        <v>890</v>
      </c>
      <c r="AU658" s="194"/>
      <c r="AV658" s="194"/>
      <c r="AW658" s="194"/>
      <c r="AX658" s="194"/>
      <c r="AY658" s="194"/>
      <c r="AZ658" s="194"/>
    </row>
    <row r="659" spans="1:52" ht="72" x14ac:dyDescent="0.2">
      <c r="A659" s="70">
        <v>655</v>
      </c>
      <c r="B659" s="223" t="s">
        <v>1469</v>
      </c>
      <c r="C659" s="224"/>
      <c r="D659" s="225" t="s">
        <v>156</v>
      </c>
      <c r="E659" s="226">
        <f>VLOOKUP(D659,'[1]000'!$B$19:$C$34,2,0)</f>
        <v>0.4</v>
      </c>
      <c r="F659" s="226"/>
      <c r="G659" s="228" t="s">
        <v>1470</v>
      </c>
      <c r="H659" s="227" t="s">
        <v>1471</v>
      </c>
      <c r="I659" s="225" t="s">
        <v>1472</v>
      </c>
      <c r="J659" s="225" t="s">
        <v>890</v>
      </c>
      <c r="AU659" s="194"/>
      <c r="AV659" s="194"/>
      <c r="AW659" s="194"/>
      <c r="AX659" s="194"/>
      <c r="AY659" s="194"/>
      <c r="AZ659" s="194"/>
    </row>
    <row r="660" spans="1:52" ht="48" x14ac:dyDescent="0.2">
      <c r="A660" s="70">
        <v>656</v>
      </c>
      <c r="B660" s="223" t="s">
        <v>1473</v>
      </c>
      <c r="C660" s="224"/>
      <c r="D660" s="225" t="s">
        <v>133</v>
      </c>
      <c r="E660" s="226">
        <f>VLOOKUP(D660,'[1]000'!$B$19:$C$34,2,0)</f>
        <v>0.6</v>
      </c>
      <c r="F660" s="226"/>
      <c r="G660" s="228" t="s">
        <v>1474</v>
      </c>
      <c r="H660" s="227" t="s">
        <v>168</v>
      </c>
      <c r="I660" s="225" t="s">
        <v>1475</v>
      </c>
      <c r="J660" s="225" t="s">
        <v>1476</v>
      </c>
      <c r="AU660" s="194"/>
      <c r="AV660" s="194"/>
      <c r="AW660" s="194"/>
      <c r="AX660" s="194"/>
      <c r="AY660" s="194"/>
      <c r="AZ660" s="194"/>
    </row>
    <row r="661" spans="1:52" ht="48" x14ac:dyDescent="0.2">
      <c r="A661" s="70">
        <v>657</v>
      </c>
      <c r="B661" s="223" t="s">
        <v>1477</v>
      </c>
      <c r="C661" s="224"/>
      <c r="D661" s="225" t="s">
        <v>133</v>
      </c>
      <c r="E661" s="226">
        <f>VLOOKUP(D661,'[1]000'!$B$19:$C$34,2,0)</f>
        <v>0.6</v>
      </c>
      <c r="F661" s="226"/>
      <c r="G661" s="228" t="s">
        <v>1478</v>
      </c>
      <c r="H661" s="227" t="s">
        <v>168</v>
      </c>
      <c r="I661" s="225" t="s">
        <v>1475</v>
      </c>
      <c r="J661" s="225" t="s">
        <v>1476</v>
      </c>
      <c r="AU661" s="194"/>
      <c r="AV661" s="194"/>
      <c r="AW661" s="194"/>
      <c r="AX661" s="194"/>
      <c r="AY661" s="194"/>
      <c r="AZ661" s="194"/>
    </row>
    <row r="662" spans="1:52" ht="48" x14ac:dyDescent="0.2">
      <c r="A662" s="70">
        <v>658</v>
      </c>
      <c r="B662" s="223" t="s">
        <v>1479</v>
      </c>
      <c r="C662" s="224"/>
      <c r="D662" s="225" t="s">
        <v>138</v>
      </c>
      <c r="E662" s="226">
        <f>VLOOKUP(D662,'[1]000'!$B$19:$C$34,2,0)</f>
        <v>0.8</v>
      </c>
      <c r="F662" s="226"/>
      <c r="G662" s="228" t="s">
        <v>1480</v>
      </c>
      <c r="H662" s="229" t="s">
        <v>669</v>
      </c>
      <c r="I662" s="225" t="s">
        <v>1481</v>
      </c>
      <c r="J662" s="225" t="s">
        <v>531</v>
      </c>
      <c r="AU662" s="194"/>
      <c r="AV662" s="194"/>
      <c r="AW662" s="194"/>
      <c r="AX662" s="194"/>
      <c r="AY662" s="194"/>
      <c r="AZ662" s="194"/>
    </row>
    <row r="663" spans="1:52" ht="48" x14ac:dyDescent="0.2">
      <c r="A663" s="70">
        <v>659</v>
      </c>
      <c r="B663" s="223" t="s">
        <v>1482</v>
      </c>
      <c r="C663" s="224"/>
      <c r="D663" s="225" t="s">
        <v>133</v>
      </c>
      <c r="E663" s="226">
        <f>VLOOKUP(D663,'[1]000'!$B$19:$C$34,2,0)</f>
        <v>0.6</v>
      </c>
      <c r="F663" s="226"/>
      <c r="G663" s="228" t="s">
        <v>1483</v>
      </c>
      <c r="H663" s="229" t="s">
        <v>129</v>
      </c>
      <c r="I663" s="225" t="s">
        <v>1481</v>
      </c>
      <c r="J663" s="225" t="s">
        <v>1476</v>
      </c>
      <c r="AU663" s="194"/>
      <c r="AV663" s="194"/>
      <c r="AW663" s="194"/>
      <c r="AX663" s="194"/>
      <c r="AY663" s="194"/>
      <c r="AZ663" s="194"/>
    </row>
    <row r="664" spans="1:52" ht="48" x14ac:dyDescent="0.2">
      <c r="A664" s="70">
        <v>660</v>
      </c>
      <c r="B664" s="223" t="s">
        <v>1484</v>
      </c>
      <c r="C664" s="224"/>
      <c r="D664" s="225" t="s">
        <v>133</v>
      </c>
      <c r="E664" s="226">
        <f>VLOOKUP(D664,'[1]000'!$B$19:$C$34,2,0)</f>
        <v>0.6</v>
      </c>
      <c r="F664" s="226"/>
      <c r="G664" s="228" t="s">
        <v>1485</v>
      </c>
      <c r="H664" s="227" t="s">
        <v>522</v>
      </c>
      <c r="I664" s="225" t="s">
        <v>1486</v>
      </c>
      <c r="J664" s="225" t="s">
        <v>1487</v>
      </c>
      <c r="AU664" s="194"/>
      <c r="AV664" s="194"/>
      <c r="AW664" s="194"/>
      <c r="AX664" s="194"/>
      <c r="AY664" s="194"/>
      <c r="AZ664" s="194"/>
    </row>
    <row r="665" spans="1:52" ht="72" x14ac:dyDescent="0.2">
      <c r="A665" s="70">
        <v>661</v>
      </c>
      <c r="B665" s="223" t="s">
        <v>1488</v>
      </c>
      <c r="C665" s="224"/>
      <c r="D665" s="225" t="s">
        <v>121</v>
      </c>
      <c r="E665" s="226">
        <v>1</v>
      </c>
      <c r="F665" s="226" t="s">
        <v>520</v>
      </c>
      <c r="G665" s="228" t="s">
        <v>1489</v>
      </c>
      <c r="H665" s="227" t="s">
        <v>437</v>
      </c>
      <c r="I665" s="225" t="s">
        <v>1490</v>
      </c>
      <c r="J665" s="225" t="s">
        <v>1476</v>
      </c>
      <c r="AU665" s="194"/>
      <c r="AV665" s="194"/>
      <c r="AW665" s="194"/>
      <c r="AX665" s="194"/>
      <c r="AY665" s="194"/>
      <c r="AZ665" s="194"/>
    </row>
    <row r="666" spans="1:52" ht="48" x14ac:dyDescent="0.2">
      <c r="A666" s="70">
        <v>662</v>
      </c>
      <c r="B666" s="223" t="s">
        <v>1491</v>
      </c>
      <c r="C666" s="224"/>
      <c r="D666" s="225" t="s">
        <v>121</v>
      </c>
      <c r="E666" s="226">
        <v>1</v>
      </c>
      <c r="F666" s="226" t="s">
        <v>520</v>
      </c>
      <c r="G666" s="228" t="s">
        <v>1492</v>
      </c>
      <c r="H666" s="227" t="s">
        <v>437</v>
      </c>
      <c r="I666" s="225" t="s">
        <v>763</v>
      </c>
      <c r="J666" s="225" t="s">
        <v>1476</v>
      </c>
      <c r="AU666" s="194"/>
      <c r="AV666" s="194"/>
      <c r="AW666" s="194"/>
      <c r="AX666" s="194"/>
      <c r="AY666" s="194"/>
      <c r="AZ666" s="194"/>
    </row>
    <row r="667" spans="1:52" ht="48" x14ac:dyDescent="0.2">
      <c r="A667" s="70">
        <v>663</v>
      </c>
      <c r="B667" s="223" t="s">
        <v>1493</v>
      </c>
      <c r="C667" s="224"/>
      <c r="D667" s="225" t="s">
        <v>121</v>
      </c>
      <c r="E667" s="226">
        <v>1</v>
      </c>
      <c r="F667" s="226" t="s">
        <v>520</v>
      </c>
      <c r="G667" s="228" t="s">
        <v>1494</v>
      </c>
      <c r="H667" s="227" t="s">
        <v>437</v>
      </c>
      <c r="I667" s="225" t="s">
        <v>763</v>
      </c>
      <c r="J667" s="225" t="s">
        <v>1476</v>
      </c>
      <c r="AU667" s="194"/>
      <c r="AV667" s="194"/>
      <c r="AW667" s="194"/>
      <c r="AX667" s="194"/>
      <c r="AY667" s="194"/>
      <c r="AZ667" s="194"/>
    </row>
    <row r="668" spans="1:52" ht="72" x14ac:dyDescent="0.2">
      <c r="A668" s="70">
        <v>664</v>
      </c>
      <c r="B668" s="223" t="s">
        <v>1495</v>
      </c>
      <c r="C668" s="224"/>
      <c r="D668" s="225" t="s">
        <v>133</v>
      </c>
      <c r="E668" s="226">
        <f>VLOOKUP(D668,'[1]000'!$B$19:$C$34,2,0)</f>
        <v>0.6</v>
      </c>
      <c r="F668" s="226"/>
      <c r="G668" s="228" t="s">
        <v>1496</v>
      </c>
      <c r="H668" s="229" t="s">
        <v>124</v>
      </c>
      <c r="I668" s="225" t="s">
        <v>1497</v>
      </c>
      <c r="J668" s="225" t="s">
        <v>1498</v>
      </c>
      <c r="AU668" s="194"/>
      <c r="AV668" s="194"/>
      <c r="AW668" s="194"/>
      <c r="AX668" s="194"/>
      <c r="AY668" s="194"/>
      <c r="AZ668" s="194"/>
    </row>
    <row r="669" spans="1:52" ht="48" x14ac:dyDescent="0.2">
      <c r="A669" s="70">
        <v>665</v>
      </c>
      <c r="B669" s="223" t="s">
        <v>1499</v>
      </c>
      <c r="C669" s="224"/>
      <c r="D669" s="225" t="s">
        <v>133</v>
      </c>
      <c r="E669" s="226">
        <f>VLOOKUP(D669,'[1]000'!$B$19:$C$34,2,0)</f>
        <v>0.6</v>
      </c>
      <c r="F669" s="226"/>
      <c r="G669" s="228" t="s">
        <v>1500</v>
      </c>
      <c r="H669" s="229" t="s">
        <v>124</v>
      </c>
      <c r="I669" s="225" t="s">
        <v>1501</v>
      </c>
      <c r="J669" s="225" t="s">
        <v>1498</v>
      </c>
      <c r="AU669" s="194"/>
      <c r="AV669" s="194"/>
      <c r="AW669" s="194"/>
      <c r="AX669" s="194"/>
      <c r="AY669" s="194"/>
      <c r="AZ669" s="194"/>
    </row>
    <row r="670" spans="1:52" ht="48" x14ac:dyDescent="0.2">
      <c r="A670" s="70">
        <v>666</v>
      </c>
      <c r="B670" s="223" t="s">
        <v>1502</v>
      </c>
      <c r="C670" s="224"/>
      <c r="D670" s="225" t="s">
        <v>1404</v>
      </c>
      <c r="E670" s="226">
        <f>VLOOKUP(D670,'[1]000'!$B$19:$C$34,2,0)</f>
        <v>1</v>
      </c>
      <c r="F670" s="226"/>
      <c r="G670" s="228" t="s">
        <v>1503</v>
      </c>
      <c r="H670" s="229" t="s">
        <v>1504</v>
      </c>
      <c r="I670" s="225" t="s">
        <v>1505</v>
      </c>
      <c r="J670" s="225" t="s">
        <v>1498</v>
      </c>
      <c r="AU670" s="194"/>
      <c r="AV670" s="194"/>
      <c r="AW670" s="194"/>
      <c r="AX670" s="194"/>
      <c r="AY670" s="194"/>
      <c r="AZ670" s="194"/>
    </row>
    <row r="671" spans="1:52" ht="49.5" customHeight="1" x14ac:dyDescent="0.2">
      <c r="A671" s="70">
        <v>667</v>
      </c>
      <c r="B671" s="223" t="s">
        <v>1506</v>
      </c>
      <c r="C671" s="224"/>
      <c r="D671" s="225" t="s">
        <v>138</v>
      </c>
      <c r="E671" s="226">
        <f>VLOOKUP(D671,'[1]000'!$B$19:$C$34,2,0)</f>
        <v>0.8</v>
      </c>
      <c r="F671" s="226"/>
      <c r="G671" s="228" t="s">
        <v>1507</v>
      </c>
      <c r="H671" s="229" t="s">
        <v>135</v>
      </c>
      <c r="I671" s="225" t="s">
        <v>1508</v>
      </c>
      <c r="J671" s="225" t="s">
        <v>1498</v>
      </c>
      <c r="AU671" s="194"/>
      <c r="AV671" s="194"/>
      <c r="AW671" s="194"/>
      <c r="AX671" s="194"/>
      <c r="AY671" s="194"/>
      <c r="AZ671" s="194"/>
    </row>
    <row r="672" spans="1:52" ht="48" x14ac:dyDescent="0.2">
      <c r="A672" s="70">
        <v>668</v>
      </c>
      <c r="B672" s="223" t="s">
        <v>1509</v>
      </c>
      <c r="C672" s="224"/>
      <c r="D672" s="225" t="s">
        <v>133</v>
      </c>
      <c r="E672" s="226">
        <f>VLOOKUP(D672,'[1]000'!$B$19:$C$34,2,0)</f>
        <v>0.6</v>
      </c>
      <c r="F672" s="226"/>
      <c r="G672" s="228" t="s">
        <v>1510</v>
      </c>
      <c r="H672" s="229" t="s">
        <v>669</v>
      </c>
      <c r="I672" s="225" t="s">
        <v>1511</v>
      </c>
      <c r="J672" s="225" t="s">
        <v>1498</v>
      </c>
      <c r="AU672" s="194"/>
      <c r="AV672" s="194"/>
      <c r="AW672" s="194"/>
      <c r="AX672" s="194"/>
      <c r="AY672" s="194"/>
      <c r="AZ672" s="194"/>
    </row>
    <row r="673" spans="1:52" ht="78" customHeight="1" x14ac:dyDescent="0.2">
      <c r="A673" s="70">
        <v>669</v>
      </c>
      <c r="B673" s="223" t="s">
        <v>1512</v>
      </c>
      <c r="C673" s="224"/>
      <c r="D673" s="225" t="s">
        <v>133</v>
      </c>
      <c r="E673" s="226">
        <f>VLOOKUP(D673,'[1]000'!$B$19:$C$34,2,0)</f>
        <v>0.6</v>
      </c>
      <c r="F673" s="226"/>
      <c r="G673" s="228" t="s">
        <v>1513</v>
      </c>
      <c r="H673" s="229" t="s">
        <v>135</v>
      </c>
      <c r="I673" s="225" t="s">
        <v>1514</v>
      </c>
      <c r="J673" s="225" t="s">
        <v>1498</v>
      </c>
      <c r="AU673" s="194"/>
      <c r="AV673" s="194"/>
      <c r="AW673" s="194"/>
      <c r="AX673" s="194"/>
      <c r="AY673" s="194"/>
      <c r="AZ673" s="194"/>
    </row>
    <row r="674" spans="1:52" ht="78" customHeight="1" x14ac:dyDescent="0.2">
      <c r="A674" s="70">
        <v>670</v>
      </c>
      <c r="B674" s="223" t="s">
        <v>1515</v>
      </c>
      <c r="C674" s="224"/>
      <c r="D674" s="225" t="s">
        <v>121</v>
      </c>
      <c r="E674" s="226">
        <v>1</v>
      </c>
      <c r="F674" s="226" t="s">
        <v>435</v>
      </c>
      <c r="G674" s="228" t="s">
        <v>1516</v>
      </c>
      <c r="H674" s="229" t="s">
        <v>168</v>
      </c>
      <c r="I674" s="225" t="s">
        <v>1517</v>
      </c>
      <c r="J674" s="225" t="s">
        <v>1498</v>
      </c>
      <c r="AU674" s="194"/>
      <c r="AV674" s="194"/>
      <c r="AW674" s="194"/>
      <c r="AX674" s="194"/>
      <c r="AY674" s="194"/>
      <c r="AZ674" s="194"/>
    </row>
    <row r="675" spans="1:52" ht="78" customHeight="1" x14ac:dyDescent="0.2">
      <c r="A675" s="70">
        <v>671</v>
      </c>
      <c r="B675" s="223" t="s">
        <v>1518</v>
      </c>
      <c r="C675" s="224"/>
      <c r="D675" s="225" t="s">
        <v>138</v>
      </c>
      <c r="E675" s="226">
        <f>VLOOKUP(D675,'[1]000'!$B$19:$C$34,2,0)</f>
        <v>0.8</v>
      </c>
      <c r="F675" s="226"/>
      <c r="G675" s="228" t="s">
        <v>1519</v>
      </c>
      <c r="H675" s="227" t="s">
        <v>129</v>
      </c>
      <c r="I675" s="225" t="s">
        <v>1520</v>
      </c>
      <c r="J675" s="225" t="s">
        <v>1521</v>
      </c>
      <c r="AU675" s="194"/>
      <c r="AV675" s="194"/>
      <c r="AW675" s="194"/>
      <c r="AX675" s="194"/>
      <c r="AY675" s="194"/>
      <c r="AZ675" s="194"/>
    </row>
    <row r="676" spans="1:52" ht="78" customHeight="1" x14ac:dyDescent="0.2">
      <c r="A676" s="70">
        <v>672</v>
      </c>
      <c r="B676" s="223" t="s">
        <v>1522</v>
      </c>
      <c r="C676" s="224"/>
      <c r="D676" s="225" t="s">
        <v>121</v>
      </c>
      <c r="E676" s="226">
        <v>1</v>
      </c>
      <c r="F676" s="226" t="s">
        <v>435</v>
      </c>
      <c r="G676" s="228" t="s">
        <v>1523</v>
      </c>
      <c r="H676" s="229" t="s">
        <v>1524</v>
      </c>
      <c r="I676" s="225" t="s">
        <v>1525</v>
      </c>
      <c r="J676" s="225" t="s">
        <v>1498</v>
      </c>
      <c r="AU676" s="194"/>
      <c r="AV676" s="194"/>
      <c r="AW676" s="194"/>
      <c r="AX676" s="194"/>
      <c r="AY676" s="194"/>
      <c r="AZ676" s="194"/>
    </row>
    <row r="677" spans="1:52" ht="48" x14ac:dyDescent="0.2">
      <c r="A677" s="70">
        <v>673</v>
      </c>
      <c r="B677" s="223" t="s">
        <v>1526</v>
      </c>
      <c r="C677" s="224"/>
      <c r="D677" s="225" t="s">
        <v>121</v>
      </c>
      <c r="E677" s="226">
        <v>1</v>
      </c>
      <c r="F677" s="226" t="s">
        <v>122</v>
      </c>
      <c r="G677" s="228" t="s">
        <v>1527</v>
      </c>
      <c r="H677" s="229" t="s">
        <v>762</v>
      </c>
      <c r="I677" s="225" t="s">
        <v>1528</v>
      </c>
      <c r="J677" s="225" t="s">
        <v>1529</v>
      </c>
      <c r="AU677" s="194"/>
      <c r="AV677" s="194"/>
      <c r="AW677" s="194"/>
      <c r="AX677" s="194"/>
      <c r="AY677" s="194"/>
      <c r="AZ677" s="194"/>
    </row>
    <row r="678" spans="1:52" ht="48" x14ac:dyDescent="0.2">
      <c r="A678" s="70">
        <v>674</v>
      </c>
      <c r="B678" s="223" t="s">
        <v>1530</v>
      </c>
      <c r="C678" s="224"/>
      <c r="D678" s="225" t="s">
        <v>121</v>
      </c>
      <c r="E678" s="226">
        <v>1</v>
      </c>
      <c r="F678" s="226" t="s">
        <v>122</v>
      </c>
      <c r="G678" s="228" t="s">
        <v>1531</v>
      </c>
      <c r="H678" s="229" t="s">
        <v>762</v>
      </c>
      <c r="I678" s="225" t="s">
        <v>1532</v>
      </c>
      <c r="J678" s="225" t="s">
        <v>1529</v>
      </c>
      <c r="AU678" s="194"/>
      <c r="AV678" s="194"/>
      <c r="AW678" s="194"/>
      <c r="AX678" s="194"/>
      <c r="AY678" s="194"/>
      <c r="AZ678" s="194"/>
    </row>
    <row r="679" spans="1:52" ht="48" x14ac:dyDescent="0.2">
      <c r="A679" s="70">
        <v>675</v>
      </c>
      <c r="B679" s="223" t="s">
        <v>1533</v>
      </c>
      <c r="C679" s="224"/>
      <c r="D679" s="225" t="s">
        <v>121</v>
      </c>
      <c r="E679" s="226">
        <v>1</v>
      </c>
      <c r="F679" s="226" t="s">
        <v>122</v>
      </c>
      <c r="G679" s="228" t="s">
        <v>1534</v>
      </c>
      <c r="H679" s="229" t="s">
        <v>762</v>
      </c>
      <c r="I679" s="225" t="s">
        <v>1532</v>
      </c>
      <c r="J679" s="225" t="s">
        <v>1529</v>
      </c>
      <c r="AU679" s="194"/>
      <c r="AV679" s="194"/>
      <c r="AW679" s="194"/>
      <c r="AX679" s="194"/>
      <c r="AY679" s="194"/>
      <c r="AZ679" s="194"/>
    </row>
    <row r="680" spans="1:52" ht="48" x14ac:dyDescent="0.2">
      <c r="A680" s="70">
        <v>676</v>
      </c>
      <c r="B680" s="223" t="s">
        <v>1535</v>
      </c>
      <c r="C680" s="224"/>
      <c r="D680" s="225" t="s">
        <v>121</v>
      </c>
      <c r="E680" s="226">
        <v>1</v>
      </c>
      <c r="F680" s="226" t="s">
        <v>122</v>
      </c>
      <c r="G680" s="228" t="s">
        <v>1536</v>
      </c>
      <c r="H680" s="229" t="s">
        <v>762</v>
      </c>
      <c r="I680" s="225" t="s">
        <v>1532</v>
      </c>
      <c r="J680" s="225" t="s">
        <v>1529</v>
      </c>
      <c r="AU680" s="194"/>
      <c r="AV680" s="194"/>
      <c r="AW680" s="194"/>
      <c r="AX680" s="194"/>
      <c r="AY680" s="194"/>
      <c r="AZ680" s="194"/>
    </row>
    <row r="681" spans="1:52" ht="48" x14ac:dyDescent="0.2">
      <c r="A681" s="70">
        <v>677</v>
      </c>
      <c r="B681" s="223" t="s">
        <v>1537</v>
      </c>
      <c r="C681" s="224"/>
      <c r="D681" s="225" t="s">
        <v>121</v>
      </c>
      <c r="E681" s="226">
        <v>1</v>
      </c>
      <c r="F681" s="226" t="s">
        <v>122</v>
      </c>
      <c r="G681" s="228" t="s">
        <v>1538</v>
      </c>
      <c r="H681" s="229" t="s">
        <v>762</v>
      </c>
      <c r="I681" s="225" t="s">
        <v>1539</v>
      </c>
      <c r="J681" s="225" t="s">
        <v>1529</v>
      </c>
      <c r="AU681" s="194"/>
      <c r="AV681" s="194"/>
      <c r="AW681" s="194"/>
      <c r="AX681" s="194"/>
      <c r="AY681" s="194"/>
      <c r="AZ681" s="194"/>
    </row>
    <row r="682" spans="1:52" ht="65.25" customHeight="1" x14ac:dyDescent="0.2">
      <c r="A682" s="70">
        <v>678</v>
      </c>
      <c r="B682" s="223" t="s">
        <v>1540</v>
      </c>
      <c r="C682" s="224"/>
      <c r="D682" s="225" t="s">
        <v>179</v>
      </c>
      <c r="E682" s="226">
        <f>VLOOKUP(D682,'[1]000'!$B$19:$C$34,2,0)</f>
        <v>0.2</v>
      </c>
      <c r="F682" s="226"/>
      <c r="G682" s="225" t="s">
        <v>1541</v>
      </c>
      <c r="H682" s="70" t="s">
        <v>1542</v>
      </c>
      <c r="I682" s="254" t="s">
        <v>1543</v>
      </c>
      <c r="J682" s="225" t="s">
        <v>1529</v>
      </c>
      <c r="AU682" s="194"/>
      <c r="AV682" s="194"/>
      <c r="AW682" s="194"/>
      <c r="AX682" s="194"/>
      <c r="AY682" s="194"/>
      <c r="AZ682" s="194"/>
    </row>
    <row r="683" spans="1:52" ht="86.25" customHeight="1" x14ac:dyDescent="0.2">
      <c r="A683" s="70">
        <v>679</v>
      </c>
      <c r="B683" s="223" t="s">
        <v>1544</v>
      </c>
      <c r="C683" s="224"/>
      <c r="D683" s="225" t="s">
        <v>179</v>
      </c>
      <c r="E683" s="226">
        <f>VLOOKUP(D683,'[1]000'!$B$19:$C$34,2,0)</f>
        <v>0.2</v>
      </c>
      <c r="F683" s="226"/>
      <c r="G683" s="225" t="s">
        <v>1541</v>
      </c>
      <c r="H683" s="70" t="s">
        <v>1542</v>
      </c>
      <c r="I683" s="254" t="s">
        <v>1545</v>
      </c>
      <c r="J683" s="225" t="s">
        <v>1529</v>
      </c>
      <c r="AU683" s="194"/>
      <c r="AV683" s="194"/>
      <c r="AW683" s="194"/>
      <c r="AX683" s="194"/>
      <c r="AY683" s="194"/>
      <c r="AZ683" s="194"/>
    </row>
    <row r="684" spans="1:52" ht="96" x14ac:dyDescent="0.2">
      <c r="A684" s="70">
        <v>680</v>
      </c>
      <c r="B684" s="223" t="s">
        <v>1546</v>
      </c>
      <c r="C684" s="224"/>
      <c r="D684" s="225" t="s">
        <v>179</v>
      </c>
      <c r="E684" s="226">
        <f>VLOOKUP(D684,'[1]000'!$B$19:$C$34,2,0)</f>
        <v>0.2</v>
      </c>
      <c r="F684" s="226"/>
      <c r="G684" s="225" t="s">
        <v>1541</v>
      </c>
      <c r="H684" s="70" t="s">
        <v>1542</v>
      </c>
      <c r="I684" s="254" t="s">
        <v>1545</v>
      </c>
      <c r="J684" s="225" t="s">
        <v>1529</v>
      </c>
      <c r="AU684" s="194"/>
      <c r="AV684" s="194"/>
      <c r="AW684" s="194"/>
      <c r="AX684" s="194"/>
      <c r="AY684" s="194"/>
      <c r="AZ684" s="194"/>
    </row>
    <row r="685" spans="1:52" ht="96" x14ac:dyDescent="0.2">
      <c r="A685" s="70">
        <v>681</v>
      </c>
      <c r="B685" s="223" t="s">
        <v>1547</v>
      </c>
      <c r="C685" s="224"/>
      <c r="D685" s="225" t="s">
        <v>179</v>
      </c>
      <c r="E685" s="226">
        <f>VLOOKUP(D685,'[1]000'!$B$19:$C$34,2,0)</f>
        <v>0.2</v>
      </c>
      <c r="F685" s="226"/>
      <c r="G685" s="225" t="s">
        <v>1541</v>
      </c>
      <c r="H685" s="70" t="s">
        <v>1542</v>
      </c>
      <c r="I685" s="254" t="s">
        <v>1545</v>
      </c>
      <c r="J685" s="225" t="s">
        <v>1529</v>
      </c>
      <c r="AU685" s="194"/>
      <c r="AV685" s="194"/>
      <c r="AW685" s="194"/>
      <c r="AX685" s="194"/>
      <c r="AY685" s="194"/>
      <c r="AZ685" s="194"/>
    </row>
    <row r="686" spans="1:52" ht="96" x14ac:dyDescent="0.2">
      <c r="A686" s="70">
        <v>682</v>
      </c>
      <c r="B686" s="223" t="s">
        <v>1548</v>
      </c>
      <c r="C686" s="224"/>
      <c r="D686" s="225" t="s">
        <v>179</v>
      </c>
      <c r="E686" s="226">
        <f>VLOOKUP(D686,'[1]000'!$B$19:$C$34,2,0)</f>
        <v>0.2</v>
      </c>
      <c r="F686" s="226"/>
      <c r="G686" s="225" t="s">
        <v>1541</v>
      </c>
      <c r="H686" s="70" t="s">
        <v>1542</v>
      </c>
      <c r="I686" s="254" t="s">
        <v>1545</v>
      </c>
      <c r="J686" s="225" t="s">
        <v>1529</v>
      </c>
      <c r="AU686" s="194"/>
      <c r="AV686" s="194"/>
      <c r="AW686" s="194"/>
      <c r="AX686" s="194"/>
      <c r="AY686" s="194"/>
      <c r="AZ686" s="194"/>
    </row>
    <row r="687" spans="1:52" ht="96" x14ac:dyDescent="0.2">
      <c r="A687" s="70">
        <v>683</v>
      </c>
      <c r="B687" s="223" t="s">
        <v>1549</v>
      </c>
      <c r="C687" s="224"/>
      <c r="D687" s="225" t="s">
        <v>179</v>
      </c>
      <c r="E687" s="226">
        <f>VLOOKUP(D687,'[1]000'!$B$19:$C$34,2,0)</f>
        <v>0.2</v>
      </c>
      <c r="F687" s="226"/>
      <c r="G687" s="225" t="s">
        <v>1541</v>
      </c>
      <c r="H687" s="70" t="s">
        <v>1542</v>
      </c>
      <c r="I687" s="254" t="s">
        <v>1545</v>
      </c>
      <c r="J687" s="225" t="s">
        <v>1529</v>
      </c>
      <c r="AU687" s="194"/>
      <c r="AV687" s="194"/>
      <c r="AW687" s="194"/>
      <c r="AX687" s="194"/>
      <c r="AY687" s="194"/>
      <c r="AZ687" s="194"/>
    </row>
    <row r="688" spans="1:52" ht="48" x14ac:dyDescent="0.2">
      <c r="A688" s="70">
        <v>684</v>
      </c>
      <c r="B688" s="223" t="s">
        <v>1550</v>
      </c>
      <c r="C688" s="224"/>
      <c r="D688" s="225" t="s">
        <v>133</v>
      </c>
      <c r="E688" s="226">
        <f>VLOOKUP(D688,'[1]000'!$B$19:$C$34,2,0)</f>
        <v>0.6</v>
      </c>
      <c r="F688" s="226"/>
      <c r="G688" s="238" t="s">
        <v>1551</v>
      </c>
      <c r="H688" s="255" t="s">
        <v>669</v>
      </c>
      <c r="I688" s="228" t="s">
        <v>1552</v>
      </c>
      <c r="J688" s="225" t="s">
        <v>1529</v>
      </c>
      <c r="AU688" s="194"/>
      <c r="AV688" s="194"/>
      <c r="AW688" s="194"/>
      <c r="AX688" s="194"/>
      <c r="AY688" s="194"/>
      <c r="AZ688" s="194"/>
    </row>
    <row r="689" spans="1:52" ht="72" x14ac:dyDescent="0.2">
      <c r="A689" s="70">
        <v>685</v>
      </c>
      <c r="B689" s="223" t="s">
        <v>1553</v>
      </c>
      <c r="C689" s="224"/>
      <c r="D689" s="225" t="s">
        <v>133</v>
      </c>
      <c r="E689" s="226">
        <f>VLOOKUP(D689,'[1]000'!$B$19:$C$34,2,0)</f>
        <v>0.6</v>
      </c>
      <c r="F689" s="226"/>
      <c r="G689" s="238" t="s">
        <v>1554</v>
      </c>
      <c r="H689" s="255" t="s">
        <v>669</v>
      </c>
      <c r="I689" s="228" t="s">
        <v>1555</v>
      </c>
      <c r="J689" s="225" t="s">
        <v>1529</v>
      </c>
      <c r="AU689" s="194"/>
      <c r="AV689" s="194"/>
      <c r="AW689" s="194"/>
      <c r="AX689" s="194"/>
      <c r="AY689" s="194"/>
      <c r="AZ689" s="194"/>
    </row>
    <row r="690" spans="1:52" ht="48" x14ac:dyDescent="0.2">
      <c r="A690" s="70">
        <v>686</v>
      </c>
      <c r="B690" s="223" t="s">
        <v>1556</v>
      </c>
      <c r="C690" s="224"/>
      <c r="D690" s="225" t="s">
        <v>133</v>
      </c>
      <c r="E690" s="226">
        <f>VLOOKUP(D690,'[1]000'!$B$19:$C$34,2,0)</f>
        <v>0.6</v>
      </c>
      <c r="F690" s="226"/>
      <c r="G690" s="238" t="s">
        <v>1557</v>
      </c>
      <c r="H690" s="255" t="s">
        <v>669</v>
      </c>
      <c r="I690" s="228" t="s">
        <v>1558</v>
      </c>
      <c r="J690" s="225" t="s">
        <v>1529</v>
      </c>
      <c r="AU690" s="194"/>
      <c r="AV690" s="194"/>
      <c r="AW690" s="194"/>
      <c r="AX690" s="194"/>
      <c r="AY690" s="194"/>
      <c r="AZ690" s="194"/>
    </row>
    <row r="691" spans="1:52" ht="72" x14ac:dyDescent="0.2">
      <c r="A691" s="70">
        <v>687</v>
      </c>
      <c r="B691" s="223" t="s">
        <v>1559</v>
      </c>
      <c r="C691" s="224"/>
      <c r="D691" s="225" t="s">
        <v>133</v>
      </c>
      <c r="E691" s="226">
        <f>VLOOKUP(D691,'[1]000'!$B$19:$C$34,2,0)</f>
        <v>0.6</v>
      </c>
      <c r="F691" s="226"/>
      <c r="G691" s="238" t="s">
        <v>1560</v>
      </c>
      <c r="H691" s="255" t="s">
        <v>669</v>
      </c>
      <c r="I691" s="228" t="s">
        <v>1561</v>
      </c>
      <c r="J691" s="225" t="s">
        <v>1529</v>
      </c>
      <c r="AU691" s="194"/>
      <c r="AV691" s="194"/>
      <c r="AW691" s="194"/>
      <c r="AX691" s="194"/>
      <c r="AY691" s="194"/>
      <c r="AZ691" s="194"/>
    </row>
    <row r="692" spans="1:52" ht="48" x14ac:dyDescent="0.2">
      <c r="A692" s="70">
        <v>688</v>
      </c>
      <c r="B692" s="223" t="s">
        <v>1562</v>
      </c>
      <c r="C692" s="224"/>
      <c r="D692" s="225" t="s">
        <v>133</v>
      </c>
      <c r="E692" s="226">
        <f>VLOOKUP(D692,'[1]000'!$B$19:$C$34,2,0)</f>
        <v>0.6</v>
      </c>
      <c r="F692" s="226"/>
      <c r="G692" s="238" t="s">
        <v>1563</v>
      </c>
      <c r="H692" s="255" t="s">
        <v>669</v>
      </c>
      <c r="I692" s="228" t="s">
        <v>1552</v>
      </c>
      <c r="J692" s="225" t="s">
        <v>1529</v>
      </c>
      <c r="AU692" s="194"/>
      <c r="AV692" s="194"/>
      <c r="AW692" s="194"/>
      <c r="AX692" s="194"/>
      <c r="AY692" s="194"/>
      <c r="AZ692" s="194"/>
    </row>
    <row r="693" spans="1:52" ht="48" x14ac:dyDescent="0.2">
      <c r="A693" s="70">
        <v>689</v>
      </c>
      <c r="B693" s="223" t="s">
        <v>1564</v>
      </c>
      <c r="C693" s="224"/>
      <c r="D693" s="225" t="s">
        <v>133</v>
      </c>
      <c r="E693" s="226">
        <f>VLOOKUP(D693,'[1]000'!$B$19:$C$34,2,0)</f>
        <v>0.6</v>
      </c>
      <c r="F693" s="226"/>
      <c r="G693" s="238" t="s">
        <v>1565</v>
      </c>
      <c r="H693" s="229" t="s">
        <v>135</v>
      </c>
      <c r="I693" s="228" t="s">
        <v>1566</v>
      </c>
      <c r="J693" s="225" t="s">
        <v>1529</v>
      </c>
      <c r="AU693" s="194"/>
      <c r="AV693" s="194"/>
      <c r="AW693" s="194"/>
      <c r="AX693" s="194"/>
      <c r="AY693" s="194"/>
      <c r="AZ693" s="194"/>
    </row>
    <row r="694" spans="1:52" ht="48" x14ac:dyDescent="0.2">
      <c r="A694" s="70">
        <v>690</v>
      </c>
      <c r="B694" s="223" t="s">
        <v>1567</v>
      </c>
      <c r="C694" s="224"/>
      <c r="D694" s="225" t="s">
        <v>133</v>
      </c>
      <c r="E694" s="226">
        <f>VLOOKUP(D694,'[1]000'!$B$19:$C$34,2,0)</f>
        <v>0.6</v>
      </c>
      <c r="F694" s="226"/>
      <c r="G694" s="238" t="s">
        <v>1568</v>
      </c>
      <c r="H694" s="229" t="s">
        <v>135</v>
      </c>
      <c r="I694" s="228" t="s">
        <v>1569</v>
      </c>
      <c r="J694" s="225" t="s">
        <v>1529</v>
      </c>
      <c r="AU694" s="194"/>
      <c r="AV694" s="194"/>
      <c r="AW694" s="194"/>
      <c r="AX694" s="194"/>
      <c r="AY694" s="194"/>
      <c r="AZ694" s="194"/>
    </row>
    <row r="695" spans="1:52" ht="96" x14ac:dyDescent="0.2">
      <c r="A695" s="70">
        <v>691</v>
      </c>
      <c r="B695" s="223" t="s">
        <v>1570</v>
      </c>
      <c r="C695" s="224"/>
      <c r="D695" s="225" t="s">
        <v>133</v>
      </c>
      <c r="E695" s="226">
        <f>VLOOKUP(D695,'[1]000'!$B$19:$C$34,2,0)</f>
        <v>0.6</v>
      </c>
      <c r="F695" s="226"/>
      <c r="G695" s="238" t="s">
        <v>1571</v>
      </c>
      <c r="H695" s="229" t="s">
        <v>135</v>
      </c>
      <c r="I695" s="225" t="s">
        <v>1572</v>
      </c>
      <c r="J695" s="225" t="s">
        <v>1529</v>
      </c>
      <c r="AU695" s="194"/>
      <c r="AV695" s="194"/>
      <c r="AW695" s="194"/>
      <c r="AX695" s="194"/>
      <c r="AY695" s="194"/>
      <c r="AZ695" s="194"/>
    </row>
    <row r="696" spans="1:52" ht="48" x14ac:dyDescent="0.2">
      <c r="A696" s="70">
        <v>692</v>
      </c>
      <c r="B696" s="223" t="s">
        <v>1573</v>
      </c>
      <c r="C696" s="224"/>
      <c r="D696" s="225" t="s">
        <v>138</v>
      </c>
      <c r="E696" s="226">
        <f>VLOOKUP(D696,'[1]000'!$B$19:$C$34,2,0)</f>
        <v>0.8</v>
      </c>
      <c r="F696" s="226"/>
      <c r="G696" s="238" t="s">
        <v>1574</v>
      </c>
      <c r="H696" s="237" t="s">
        <v>762</v>
      </c>
      <c r="I696" s="228" t="s">
        <v>1558</v>
      </c>
      <c r="J696" s="225" t="s">
        <v>1529</v>
      </c>
      <c r="AU696" s="194"/>
      <c r="AV696" s="194"/>
      <c r="AW696" s="194"/>
      <c r="AX696" s="194"/>
      <c r="AY696" s="194"/>
      <c r="AZ696" s="194"/>
    </row>
    <row r="697" spans="1:52" ht="48" x14ac:dyDescent="0.2">
      <c r="A697" s="70">
        <v>693</v>
      </c>
      <c r="B697" s="223" t="s">
        <v>1575</v>
      </c>
      <c r="C697" s="224"/>
      <c r="D697" s="225" t="s">
        <v>138</v>
      </c>
      <c r="E697" s="226">
        <f>VLOOKUP(D697,'[1]000'!$B$19:$C$34,2,0)</f>
        <v>0.8</v>
      </c>
      <c r="F697" s="226"/>
      <c r="G697" s="238" t="s">
        <v>1576</v>
      </c>
      <c r="H697" s="237" t="s">
        <v>762</v>
      </c>
      <c r="I697" s="225" t="s">
        <v>1577</v>
      </c>
      <c r="J697" s="225" t="s">
        <v>1529</v>
      </c>
      <c r="AU697" s="194"/>
      <c r="AV697" s="194"/>
      <c r="AW697" s="194"/>
      <c r="AX697" s="194"/>
      <c r="AY697" s="194"/>
      <c r="AZ697" s="194"/>
    </row>
    <row r="698" spans="1:52" ht="48" x14ac:dyDescent="0.2">
      <c r="A698" s="70">
        <v>694</v>
      </c>
      <c r="B698" s="223" t="s">
        <v>1578</v>
      </c>
      <c r="C698" s="224"/>
      <c r="D698" s="225" t="s">
        <v>138</v>
      </c>
      <c r="E698" s="226">
        <f>VLOOKUP(D698,'[1]000'!$B$19:$C$34,2,0)</f>
        <v>0.8</v>
      </c>
      <c r="F698" s="226"/>
      <c r="G698" s="238" t="s">
        <v>1579</v>
      </c>
      <c r="H698" s="237" t="s">
        <v>762</v>
      </c>
      <c r="I698" s="225" t="s">
        <v>1580</v>
      </c>
      <c r="J698" s="225" t="s">
        <v>1529</v>
      </c>
      <c r="AU698" s="194"/>
      <c r="AV698" s="194"/>
      <c r="AW698" s="194"/>
      <c r="AX698" s="194"/>
      <c r="AY698" s="194"/>
      <c r="AZ698" s="194"/>
    </row>
    <row r="699" spans="1:52" ht="96" x14ac:dyDescent="0.2">
      <c r="A699" s="70">
        <v>695</v>
      </c>
      <c r="B699" s="223" t="s">
        <v>1581</v>
      </c>
      <c r="C699" s="224"/>
      <c r="D699" s="225" t="s">
        <v>133</v>
      </c>
      <c r="E699" s="226">
        <f>VLOOKUP(D699,'[1]000'!$B$19:$C$34,2,0)</f>
        <v>0.6</v>
      </c>
      <c r="F699" s="226"/>
      <c r="G699" s="238" t="s">
        <v>1582</v>
      </c>
      <c r="H699" s="237" t="s">
        <v>124</v>
      </c>
      <c r="I699" s="225" t="s">
        <v>1583</v>
      </c>
      <c r="J699" s="225" t="s">
        <v>1529</v>
      </c>
      <c r="AU699" s="194"/>
      <c r="AV699" s="194"/>
      <c r="AW699" s="194"/>
      <c r="AX699" s="194"/>
      <c r="AY699" s="194"/>
      <c r="AZ699" s="194"/>
    </row>
    <row r="700" spans="1:52" ht="96" x14ac:dyDescent="0.2">
      <c r="A700" s="70">
        <v>696</v>
      </c>
      <c r="B700" s="223" t="s">
        <v>1584</v>
      </c>
      <c r="C700" s="224"/>
      <c r="D700" s="225" t="s">
        <v>133</v>
      </c>
      <c r="E700" s="226">
        <f>VLOOKUP(D700,'[1]000'!$B$19:$C$34,2,0)</f>
        <v>0.6</v>
      </c>
      <c r="F700" s="225"/>
      <c r="G700" s="238" t="s">
        <v>1585</v>
      </c>
      <c r="H700" s="229" t="s">
        <v>124</v>
      </c>
      <c r="I700" s="225" t="s">
        <v>1586</v>
      </c>
      <c r="J700" s="225" t="s">
        <v>1529</v>
      </c>
      <c r="AU700" s="194"/>
      <c r="AV700" s="194"/>
      <c r="AW700" s="194"/>
      <c r="AX700" s="194"/>
      <c r="AY700" s="194"/>
      <c r="AZ700" s="194"/>
    </row>
    <row r="701" spans="1:52" ht="48" x14ac:dyDescent="0.2">
      <c r="A701" s="70">
        <v>697</v>
      </c>
      <c r="B701" s="101" t="s">
        <v>1587</v>
      </c>
      <c r="C701" s="102"/>
      <c r="D701" s="225" t="s">
        <v>133</v>
      </c>
      <c r="E701" s="226">
        <f>VLOOKUP(D701,'[1]000'!$B$19:$C$34,2,0)</f>
        <v>0.6</v>
      </c>
      <c r="F701" s="226"/>
      <c r="G701" s="238" t="s">
        <v>1588</v>
      </c>
      <c r="H701" s="229" t="s">
        <v>135</v>
      </c>
      <c r="I701" s="225" t="s">
        <v>1589</v>
      </c>
      <c r="J701" s="225" t="s">
        <v>1529</v>
      </c>
      <c r="AU701" s="194"/>
      <c r="AV701" s="194"/>
      <c r="AW701" s="194"/>
      <c r="AX701" s="194"/>
      <c r="AY701" s="194"/>
      <c r="AZ701" s="194"/>
    </row>
    <row r="702" spans="1:52" ht="48" x14ac:dyDescent="0.2">
      <c r="A702" s="70">
        <v>698</v>
      </c>
      <c r="B702" s="101" t="s">
        <v>1590</v>
      </c>
      <c r="C702" s="102"/>
      <c r="D702" s="225" t="s">
        <v>138</v>
      </c>
      <c r="E702" s="226">
        <f>VLOOKUP(D702,'[1]000'!$B$19:$C$34,2,0)</f>
        <v>0.8</v>
      </c>
      <c r="F702" s="226"/>
      <c r="G702" s="238" t="s">
        <v>1591</v>
      </c>
      <c r="H702" s="256" t="s">
        <v>762</v>
      </c>
      <c r="I702" s="225" t="s">
        <v>1592</v>
      </c>
      <c r="J702" s="225" t="s">
        <v>1593</v>
      </c>
      <c r="AU702" s="194"/>
      <c r="AV702" s="194"/>
      <c r="AW702" s="194"/>
      <c r="AX702" s="194"/>
      <c r="AY702" s="194"/>
      <c r="AZ702" s="194"/>
    </row>
    <row r="703" spans="1:52" ht="72" x14ac:dyDescent="0.2">
      <c r="A703" s="70">
        <v>699</v>
      </c>
      <c r="B703" s="223" t="s">
        <v>1594</v>
      </c>
      <c r="C703" s="224"/>
      <c r="D703" s="225" t="s">
        <v>138</v>
      </c>
      <c r="E703" s="226">
        <f>VLOOKUP(D703,'[1]000'!$B$19:$C$34,2,0)</f>
        <v>0.8</v>
      </c>
      <c r="F703" s="226"/>
      <c r="G703" s="228" t="s">
        <v>1595</v>
      </c>
      <c r="H703" s="229" t="s">
        <v>601</v>
      </c>
      <c r="I703" s="225" t="s">
        <v>1596</v>
      </c>
      <c r="J703" s="225" t="s">
        <v>1597</v>
      </c>
      <c r="AU703" s="194"/>
      <c r="AV703" s="194"/>
      <c r="AW703" s="194"/>
      <c r="AX703" s="194"/>
      <c r="AY703" s="194"/>
      <c r="AZ703" s="194"/>
    </row>
    <row r="704" spans="1:52" ht="120" x14ac:dyDescent="0.2">
      <c r="A704" s="70">
        <v>700</v>
      </c>
      <c r="B704" s="223" t="s">
        <v>1598</v>
      </c>
      <c r="C704" s="224"/>
      <c r="D704" s="225" t="s">
        <v>179</v>
      </c>
      <c r="E704" s="226">
        <f>VLOOKUP(D704,'[1]000'!$B$19:$C$34,2,0)</f>
        <v>0.2</v>
      </c>
      <c r="F704" s="226"/>
      <c r="G704" s="228" t="s">
        <v>1599</v>
      </c>
      <c r="H704" s="229" t="s">
        <v>774</v>
      </c>
      <c r="I704" s="225" t="s">
        <v>1600</v>
      </c>
      <c r="J704" s="225" t="s">
        <v>1529</v>
      </c>
      <c r="AU704" s="194"/>
      <c r="AV704" s="194"/>
      <c r="AW704" s="194"/>
      <c r="AX704" s="194"/>
      <c r="AY704" s="194"/>
      <c r="AZ704" s="194"/>
    </row>
    <row r="705" spans="1:52" ht="48" x14ac:dyDescent="0.2">
      <c r="A705" s="70">
        <v>701</v>
      </c>
      <c r="B705" s="223" t="s">
        <v>1601</v>
      </c>
      <c r="C705" s="224"/>
      <c r="D705" s="225" t="s">
        <v>121</v>
      </c>
      <c r="E705" s="226">
        <v>1</v>
      </c>
      <c r="F705" s="226" t="s">
        <v>464</v>
      </c>
      <c r="G705" s="228" t="s">
        <v>1602</v>
      </c>
      <c r="H705" s="229" t="s">
        <v>601</v>
      </c>
      <c r="I705" s="225" t="s">
        <v>1577</v>
      </c>
      <c r="J705" s="225" t="s">
        <v>1529</v>
      </c>
      <c r="AU705" s="194"/>
      <c r="AV705" s="194"/>
      <c r="AW705" s="194"/>
      <c r="AX705" s="194"/>
      <c r="AY705" s="194"/>
      <c r="AZ705" s="194"/>
    </row>
    <row r="706" spans="1:52" ht="48" x14ac:dyDescent="0.2">
      <c r="A706" s="70">
        <v>702</v>
      </c>
      <c r="B706" s="223" t="s">
        <v>1603</v>
      </c>
      <c r="C706" s="224"/>
      <c r="D706" s="225" t="s">
        <v>133</v>
      </c>
      <c r="E706" s="226">
        <f>VLOOKUP(D706,'[1]000'!$B$19:$C$34,2,0)</f>
        <v>0.6</v>
      </c>
      <c r="F706" s="226"/>
      <c r="G706" s="225" t="s">
        <v>1604</v>
      </c>
      <c r="H706" s="229" t="s">
        <v>135</v>
      </c>
      <c r="I706" s="225" t="s">
        <v>1605</v>
      </c>
      <c r="J706" s="225" t="s">
        <v>1606</v>
      </c>
      <c r="AU706" s="194"/>
      <c r="AV706" s="194"/>
      <c r="AW706" s="194"/>
      <c r="AX706" s="194"/>
      <c r="AY706" s="194"/>
      <c r="AZ706" s="194"/>
    </row>
    <row r="707" spans="1:52" ht="96" x14ac:dyDescent="0.2">
      <c r="A707" s="70">
        <v>703</v>
      </c>
      <c r="B707" s="223" t="s">
        <v>1607</v>
      </c>
      <c r="C707" s="224"/>
      <c r="D707" s="225" t="s">
        <v>156</v>
      </c>
      <c r="E707" s="226">
        <f>VLOOKUP(D707,'[1]000'!$B$19:$C$34,2,0)</f>
        <v>0.4</v>
      </c>
      <c r="F707" s="226"/>
      <c r="G707" s="228" t="s">
        <v>1608</v>
      </c>
      <c r="H707" s="70" t="s">
        <v>1609</v>
      </c>
      <c r="I707" s="225" t="s">
        <v>1610</v>
      </c>
      <c r="J707" s="225" t="s">
        <v>1529</v>
      </c>
      <c r="AU707" s="194"/>
      <c r="AV707" s="194"/>
      <c r="AW707" s="194"/>
      <c r="AX707" s="194"/>
      <c r="AY707" s="194"/>
      <c r="AZ707" s="194"/>
    </row>
    <row r="708" spans="1:52" ht="96" x14ac:dyDescent="0.2">
      <c r="A708" s="70">
        <v>704</v>
      </c>
      <c r="B708" s="223" t="s">
        <v>1611</v>
      </c>
      <c r="C708" s="224"/>
      <c r="D708" s="225" t="s">
        <v>156</v>
      </c>
      <c r="E708" s="226">
        <f>VLOOKUP(D708,'[1]000'!$B$19:$C$34,2,0)</f>
        <v>0.4</v>
      </c>
      <c r="F708" s="226"/>
      <c r="G708" s="228" t="s">
        <v>1608</v>
      </c>
      <c r="H708" s="70" t="s">
        <v>1609</v>
      </c>
      <c r="I708" s="225" t="s">
        <v>1577</v>
      </c>
      <c r="J708" s="225" t="s">
        <v>1529</v>
      </c>
      <c r="AU708" s="194"/>
      <c r="AV708" s="194"/>
      <c r="AW708" s="194"/>
      <c r="AX708" s="194"/>
      <c r="AY708" s="194"/>
      <c r="AZ708" s="194"/>
    </row>
    <row r="709" spans="1:52" ht="96" x14ac:dyDescent="0.2">
      <c r="A709" s="70">
        <v>705</v>
      </c>
      <c r="B709" s="223" t="s">
        <v>1612</v>
      </c>
      <c r="C709" s="224"/>
      <c r="D709" s="225" t="s">
        <v>156</v>
      </c>
      <c r="E709" s="226">
        <f>VLOOKUP(D709,'[1]000'!$B$19:$C$34,2,0)</f>
        <v>0.4</v>
      </c>
      <c r="F709" s="226"/>
      <c r="G709" s="228" t="s">
        <v>1608</v>
      </c>
      <c r="H709" s="70" t="s">
        <v>1609</v>
      </c>
      <c r="I709" s="225" t="s">
        <v>1613</v>
      </c>
      <c r="J709" s="225" t="s">
        <v>1529</v>
      </c>
      <c r="AU709" s="194"/>
      <c r="AV709" s="194"/>
      <c r="AW709" s="194"/>
      <c r="AX709" s="194"/>
      <c r="AY709" s="194"/>
      <c r="AZ709" s="194"/>
    </row>
    <row r="710" spans="1:52" ht="96" x14ac:dyDescent="0.2">
      <c r="A710" s="70">
        <v>706</v>
      </c>
      <c r="B710" s="223" t="s">
        <v>1614</v>
      </c>
      <c r="C710" s="224"/>
      <c r="D710" s="225" t="s">
        <v>156</v>
      </c>
      <c r="E710" s="226">
        <f>VLOOKUP(D710,'[1]000'!$B$19:$C$34,2,0)</f>
        <v>0.4</v>
      </c>
      <c r="F710" s="226"/>
      <c r="G710" s="228" t="s">
        <v>1608</v>
      </c>
      <c r="H710" s="70" t="s">
        <v>1609</v>
      </c>
      <c r="I710" s="225" t="s">
        <v>1615</v>
      </c>
      <c r="J710" s="225" t="s">
        <v>1529</v>
      </c>
      <c r="AU710" s="194"/>
      <c r="AV710" s="194"/>
      <c r="AW710" s="194"/>
      <c r="AX710" s="194"/>
      <c r="AY710" s="194"/>
      <c r="AZ710" s="194"/>
    </row>
    <row r="711" spans="1:52" ht="96" x14ac:dyDescent="0.2">
      <c r="A711" s="70">
        <v>707</v>
      </c>
      <c r="B711" s="223" t="s">
        <v>1616</v>
      </c>
      <c r="C711" s="224"/>
      <c r="D711" s="225" t="s">
        <v>156</v>
      </c>
      <c r="E711" s="226">
        <f>VLOOKUP(D711,'[1]000'!$B$19:$C$34,2,0)</f>
        <v>0.4</v>
      </c>
      <c r="F711" s="226"/>
      <c r="G711" s="228" t="s">
        <v>1608</v>
      </c>
      <c r="H711" s="70" t="s">
        <v>1609</v>
      </c>
      <c r="I711" s="225" t="s">
        <v>1617</v>
      </c>
      <c r="J711" s="225" t="s">
        <v>1529</v>
      </c>
      <c r="AU711" s="194"/>
      <c r="AV711" s="194"/>
      <c r="AW711" s="194"/>
      <c r="AX711" s="194"/>
      <c r="AY711" s="194"/>
      <c r="AZ711" s="194"/>
    </row>
    <row r="712" spans="1:52" ht="96" x14ac:dyDescent="0.2">
      <c r="A712" s="70">
        <v>708</v>
      </c>
      <c r="B712" s="223" t="s">
        <v>1618</v>
      </c>
      <c r="C712" s="224"/>
      <c r="D712" s="225" t="s">
        <v>179</v>
      </c>
      <c r="E712" s="226">
        <f>VLOOKUP(D712,'[1]000'!$B$19:$C$34,2,0)</f>
        <v>0.2</v>
      </c>
      <c r="F712" s="226"/>
      <c r="G712" s="228" t="s">
        <v>1608</v>
      </c>
      <c r="H712" s="70" t="s">
        <v>1609</v>
      </c>
      <c r="I712" s="225" t="s">
        <v>1545</v>
      </c>
      <c r="J712" s="225" t="s">
        <v>1529</v>
      </c>
      <c r="AU712" s="194"/>
      <c r="AV712" s="194"/>
      <c r="AW712" s="194"/>
      <c r="AX712" s="194"/>
      <c r="AY712" s="194"/>
      <c r="AZ712" s="194"/>
    </row>
    <row r="713" spans="1:52" ht="96" x14ac:dyDescent="0.2">
      <c r="A713" s="70">
        <v>709</v>
      </c>
      <c r="B713" s="223" t="s">
        <v>1619</v>
      </c>
      <c r="C713" s="224"/>
      <c r="D713" s="225" t="s">
        <v>179</v>
      </c>
      <c r="E713" s="226">
        <f>VLOOKUP(D713,'[1]000'!$B$19:$C$34,2,0)</f>
        <v>0.2</v>
      </c>
      <c r="F713" s="226"/>
      <c r="G713" s="228" t="s">
        <v>1608</v>
      </c>
      <c r="H713" s="70" t="s">
        <v>1609</v>
      </c>
      <c r="I713" s="225" t="s">
        <v>1545</v>
      </c>
      <c r="J713" s="225" t="s">
        <v>1529</v>
      </c>
      <c r="AU713" s="194"/>
      <c r="AV713" s="194"/>
      <c r="AW713" s="194"/>
      <c r="AX713" s="194"/>
      <c r="AY713" s="194"/>
      <c r="AZ713" s="194"/>
    </row>
    <row r="714" spans="1:52" ht="96" x14ac:dyDescent="0.2">
      <c r="A714" s="70">
        <v>710</v>
      </c>
      <c r="B714" s="223" t="s">
        <v>1620</v>
      </c>
      <c r="C714" s="224"/>
      <c r="D714" s="225" t="s">
        <v>179</v>
      </c>
      <c r="E714" s="226">
        <f>VLOOKUP(D714,'[1]000'!$B$19:$C$34,2,0)</f>
        <v>0.2</v>
      </c>
      <c r="F714" s="226"/>
      <c r="G714" s="228" t="s">
        <v>1608</v>
      </c>
      <c r="H714" s="70" t="s">
        <v>1609</v>
      </c>
      <c r="I714" s="225" t="s">
        <v>1545</v>
      </c>
      <c r="J714" s="225" t="s">
        <v>1529</v>
      </c>
      <c r="AU714" s="194"/>
      <c r="AV714" s="194"/>
      <c r="AW714" s="194"/>
      <c r="AX714" s="194"/>
      <c r="AY714" s="194"/>
      <c r="AZ714" s="194"/>
    </row>
    <row r="715" spans="1:52" ht="48" x14ac:dyDescent="0.2">
      <c r="A715" s="70">
        <v>711</v>
      </c>
      <c r="B715" s="223" t="s">
        <v>1621</v>
      </c>
      <c r="C715" s="224"/>
      <c r="D715" s="225" t="s">
        <v>179</v>
      </c>
      <c r="E715" s="226">
        <f>VLOOKUP(D715,'[1]000'!$B$19:$C$34,2,0)</f>
        <v>0.2</v>
      </c>
      <c r="F715" s="226"/>
      <c r="G715" s="228" t="s">
        <v>1622</v>
      </c>
      <c r="H715" s="257" t="s">
        <v>1623</v>
      </c>
      <c r="I715" s="225" t="s">
        <v>1624</v>
      </c>
      <c r="J715" s="225" t="s">
        <v>1529</v>
      </c>
      <c r="AU715" s="194"/>
      <c r="AV715" s="194"/>
      <c r="AW715" s="194"/>
      <c r="AX715" s="194"/>
      <c r="AY715" s="194"/>
      <c r="AZ715" s="194"/>
    </row>
    <row r="716" spans="1:52" ht="48" x14ac:dyDescent="0.2">
      <c r="A716" s="70">
        <v>712</v>
      </c>
      <c r="B716" s="223" t="s">
        <v>1625</v>
      </c>
      <c r="C716" s="224"/>
      <c r="D716" s="225" t="s">
        <v>179</v>
      </c>
      <c r="E716" s="226">
        <f>VLOOKUP(D716,'[1]000'!$B$19:$C$34,2,0)</f>
        <v>0.2</v>
      </c>
      <c r="F716" s="226"/>
      <c r="G716" s="225" t="s">
        <v>1626</v>
      </c>
      <c r="H716" s="257" t="s">
        <v>1627</v>
      </c>
      <c r="I716" s="225" t="s">
        <v>1624</v>
      </c>
      <c r="J716" s="225" t="s">
        <v>1529</v>
      </c>
      <c r="AU716" s="194"/>
      <c r="AV716" s="194"/>
      <c r="AW716" s="194"/>
      <c r="AX716" s="194"/>
      <c r="AY716" s="194"/>
      <c r="AZ716" s="194"/>
    </row>
    <row r="717" spans="1:52" ht="72" x14ac:dyDescent="0.2">
      <c r="A717" s="70">
        <v>713</v>
      </c>
      <c r="B717" s="223" t="s">
        <v>1628</v>
      </c>
      <c r="C717" s="224"/>
      <c r="D717" s="225" t="s">
        <v>179</v>
      </c>
      <c r="E717" s="226">
        <f>VLOOKUP(D717,'[1]000'!$B$19:$C$34,2,0)</f>
        <v>0.2</v>
      </c>
      <c r="F717" s="226"/>
      <c r="G717" s="225" t="s">
        <v>485</v>
      </c>
      <c r="H717" s="227" t="s">
        <v>486</v>
      </c>
      <c r="I717" s="225" t="s">
        <v>1629</v>
      </c>
      <c r="J717" s="225" t="s">
        <v>1630</v>
      </c>
      <c r="AU717" s="194"/>
      <c r="AV717" s="194"/>
      <c r="AW717" s="194"/>
      <c r="AX717" s="194"/>
      <c r="AY717" s="194"/>
      <c r="AZ717" s="194"/>
    </row>
    <row r="718" spans="1:52" ht="48" x14ac:dyDescent="0.2">
      <c r="A718" s="70">
        <v>714</v>
      </c>
      <c r="B718" s="223" t="s">
        <v>1631</v>
      </c>
      <c r="C718" s="224"/>
      <c r="D718" s="225" t="s">
        <v>1404</v>
      </c>
      <c r="E718" s="226">
        <f>VLOOKUP(D718,'[1]000'!$B$19:$C$34,2,0)</f>
        <v>1</v>
      </c>
      <c r="F718" s="226"/>
      <c r="G718" s="228" t="s">
        <v>1632</v>
      </c>
      <c r="H718" s="229" t="s">
        <v>1633</v>
      </c>
      <c r="I718" s="225" t="s">
        <v>1634</v>
      </c>
      <c r="J718" s="225" t="s">
        <v>1529</v>
      </c>
      <c r="AU718" s="194"/>
      <c r="AV718" s="194"/>
      <c r="AW718" s="194"/>
      <c r="AX718" s="194"/>
      <c r="AY718" s="194"/>
      <c r="AZ718" s="194"/>
    </row>
    <row r="719" spans="1:52" ht="48" x14ac:dyDescent="0.2">
      <c r="A719" s="70">
        <v>715</v>
      </c>
      <c r="B719" s="223" t="s">
        <v>1635</v>
      </c>
      <c r="C719" s="224"/>
      <c r="D719" s="225" t="s">
        <v>121</v>
      </c>
      <c r="E719" s="226">
        <v>1</v>
      </c>
      <c r="F719" s="226" t="s">
        <v>520</v>
      </c>
      <c r="G719" s="228" t="s">
        <v>1636</v>
      </c>
      <c r="H719" s="227" t="s">
        <v>437</v>
      </c>
      <c r="I719" s="225" t="s">
        <v>1637</v>
      </c>
      <c r="J719" s="225" t="s">
        <v>1638</v>
      </c>
      <c r="AU719" s="194"/>
      <c r="AV719" s="194"/>
      <c r="AW719" s="194"/>
      <c r="AX719" s="194"/>
      <c r="AY719" s="194"/>
      <c r="AZ719" s="194"/>
    </row>
    <row r="720" spans="1:52" ht="72" x14ac:dyDescent="0.2">
      <c r="A720" s="70">
        <v>716</v>
      </c>
      <c r="B720" s="223" t="s">
        <v>1639</v>
      </c>
      <c r="C720" s="224"/>
      <c r="D720" s="225" t="s">
        <v>121</v>
      </c>
      <c r="E720" s="226">
        <v>1</v>
      </c>
      <c r="F720" s="226" t="s">
        <v>520</v>
      </c>
      <c r="G720" s="228" t="s">
        <v>1640</v>
      </c>
      <c r="H720" s="227" t="s">
        <v>437</v>
      </c>
      <c r="I720" s="225" t="s">
        <v>1641</v>
      </c>
      <c r="J720" s="225" t="s">
        <v>1638</v>
      </c>
      <c r="AU720" s="194"/>
      <c r="AV720" s="194"/>
      <c r="AW720" s="194"/>
      <c r="AX720" s="194"/>
      <c r="AY720" s="194"/>
      <c r="AZ720" s="194"/>
    </row>
    <row r="721" spans="1:52" ht="48" x14ac:dyDescent="0.2">
      <c r="A721" s="70">
        <v>717</v>
      </c>
      <c r="B721" s="223" t="s">
        <v>1642</v>
      </c>
      <c r="C721" s="224"/>
      <c r="D721" s="225" t="s">
        <v>121</v>
      </c>
      <c r="E721" s="226">
        <v>1</v>
      </c>
      <c r="F721" s="226" t="s">
        <v>467</v>
      </c>
      <c r="G721" s="228" t="s">
        <v>1643</v>
      </c>
      <c r="H721" s="227" t="s">
        <v>1644</v>
      </c>
      <c r="I721" s="225" t="s">
        <v>1532</v>
      </c>
      <c r="J721" s="225" t="s">
        <v>1645</v>
      </c>
      <c r="AU721" s="194"/>
      <c r="AV721" s="194"/>
      <c r="AW721" s="194"/>
      <c r="AX721" s="194"/>
      <c r="AY721" s="194"/>
      <c r="AZ721" s="194"/>
    </row>
    <row r="722" spans="1:52" ht="72" x14ac:dyDescent="0.2">
      <c r="A722" s="70">
        <v>718</v>
      </c>
      <c r="B722" s="223" t="s">
        <v>1646</v>
      </c>
      <c r="C722" s="224"/>
      <c r="D722" s="225" t="s">
        <v>179</v>
      </c>
      <c r="E722" s="226">
        <f>VLOOKUP(D722,'[1]000'!$B$19:$C$34,2,0)</f>
        <v>0.2</v>
      </c>
      <c r="F722" s="226"/>
      <c r="G722" s="225" t="s">
        <v>485</v>
      </c>
      <c r="H722" s="227" t="s">
        <v>486</v>
      </c>
      <c r="I722" s="225" t="s">
        <v>1605</v>
      </c>
      <c r="J722" s="225" t="s">
        <v>1606</v>
      </c>
      <c r="AU722" s="194"/>
      <c r="AV722" s="194"/>
      <c r="AW722" s="194"/>
      <c r="AX722" s="194"/>
      <c r="AY722" s="194"/>
      <c r="AZ722" s="194"/>
    </row>
    <row r="723" spans="1:52" ht="48" x14ac:dyDescent="0.2">
      <c r="A723" s="70">
        <v>719</v>
      </c>
      <c r="B723" s="223" t="s">
        <v>1647</v>
      </c>
      <c r="C723" s="224"/>
      <c r="D723" s="225" t="s">
        <v>121</v>
      </c>
      <c r="E723" s="226">
        <v>1</v>
      </c>
      <c r="F723" s="226" t="s">
        <v>122</v>
      </c>
      <c r="G723" s="228" t="s">
        <v>1648</v>
      </c>
      <c r="H723" s="229" t="s">
        <v>601</v>
      </c>
      <c r="I723" s="225" t="s">
        <v>1649</v>
      </c>
      <c r="J723" s="225" t="s">
        <v>1650</v>
      </c>
      <c r="AU723" s="194"/>
      <c r="AV723" s="194"/>
      <c r="AW723" s="194"/>
      <c r="AX723" s="194"/>
      <c r="AY723" s="194"/>
      <c r="AZ723" s="194"/>
    </row>
    <row r="724" spans="1:52" ht="72" x14ac:dyDescent="0.2">
      <c r="A724" s="70">
        <v>720</v>
      </c>
      <c r="B724" s="223" t="s">
        <v>1651</v>
      </c>
      <c r="C724" s="224"/>
      <c r="D724" s="225" t="s">
        <v>179</v>
      </c>
      <c r="E724" s="226">
        <f>VLOOKUP(D724,'[1]000'!$B$19:$C$34,2,0)</f>
        <v>0.2</v>
      </c>
      <c r="F724" s="226"/>
      <c r="G724" s="225" t="s">
        <v>485</v>
      </c>
      <c r="H724" s="227" t="s">
        <v>486</v>
      </c>
      <c r="I724" s="225" t="s">
        <v>1652</v>
      </c>
      <c r="J724" s="225" t="s">
        <v>1606</v>
      </c>
      <c r="AU724" s="194"/>
      <c r="AV724" s="194"/>
      <c r="AW724" s="194"/>
      <c r="AX724" s="194"/>
      <c r="AY724" s="194"/>
      <c r="AZ724" s="194"/>
    </row>
    <row r="725" spans="1:52" s="233" customFormat="1" ht="48" x14ac:dyDescent="0.2">
      <c r="A725" s="70">
        <v>721</v>
      </c>
      <c r="B725" s="129" t="s">
        <v>1653</v>
      </c>
      <c r="C725" s="129"/>
      <c r="D725" s="225" t="s">
        <v>138</v>
      </c>
      <c r="E725" s="226">
        <f>VLOOKUP(D725,'[2]000'!$B$19:$C$34,2,0)</f>
        <v>0.8</v>
      </c>
      <c r="F725" s="226"/>
      <c r="G725" s="236" t="s">
        <v>1654</v>
      </c>
      <c r="H725" s="256" t="s">
        <v>124</v>
      </c>
      <c r="I725" s="238" t="s">
        <v>1655</v>
      </c>
      <c r="J725" s="238" t="s">
        <v>1529</v>
      </c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</row>
    <row r="726" spans="1:52" s="233" customFormat="1" ht="72" x14ac:dyDescent="0.2">
      <c r="A726" s="70">
        <v>722</v>
      </c>
      <c r="B726" s="129" t="s">
        <v>1656</v>
      </c>
      <c r="C726" s="129"/>
      <c r="D726" s="225" t="s">
        <v>179</v>
      </c>
      <c r="E726" s="226">
        <f>VLOOKUP(D726,'[2]000'!$B$19:$C$34,2,0)</f>
        <v>0.2</v>
      </c>
      <c r="F726" s="246"/>
      <c r="G726" s="236" t="s">
        <v>1657</v>
      </c>
      <c r="H726" s="258" t="s">
        <v>1658</v>
      </c>
      <c r="I726" s="238" t="s">
        <v>1624</v>
      </c>
      <c r="J726" s="238" t="s">
        <v>1529</v>
      </c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</row>
    <row r="727" spans="1:52" s="233" customFormat="1" ht="72" x14ac:dyDescent="0.2">
      <c r="A727" s="70">
        <v>723</v>
      </c>
      <c r="B727" s="129" t="s">
        <v>1659</v>
      </c>
      <c r="C727" s="129"/>
      <c r="D727" s="225" t="s">
        <v>179</v>
      </c>
      <c r="E727" s="226">
        <f>VLOOKUP(D727,'[2]000'!$B$19:$C$34,2,0)</f>
        <v>0.2</v>
      </c>
      <c r="F727" s="226"/>
      <c r="G727" s="236" t="s">
        <v>1657</v>
      </c>
      <c r="H727" s="258" t="s">
        <v>1658</v>
      </c>
      <c r="I727" s="238" t="s">
        <v>1624</v>
      </c>
      <c r="J727" s="238" t="s">
        <v>1529</v>
      </c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</row>
    <row r="728" spans="1:52" s="233" customFormat="1" ht="48" x14ac:dyDescent="0.2">
      <c r="A728" s="70">
        <v>724</v>
      </c>
      <c r="B728" s="133" t="s">
        <v>1660</v>
      </c>
      <c r="C728" s="133"/>
      <c r="D728" s="225" t="s">
        <v>133</v>
      </c>
      <c r="E728" s="226">
        <f>VLOOKUP(D728,'[2]000'!$B$19:$C$34,2,0)</f>
        <v>0.6</v>
      </c>
      <c r="F728" s="226"/>
      <c r="G728" s="228" t="s">
        <v>1661</v>
      </c>
      <c r="H728" s="227" t="s">
        <v>1662</v>
      </c>
      <c r="I728" s="225" t="s">
        <v>1663</v>
      </c>
      <c r="J728" s="238" t="s">
        <v>1529</v>
      </c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</row>
    <row r="729" spans="1:52" s="233" customFormat="1" ht="48" x14ac:dyDescent="0.2">
      <c r="A729" s="70">
        <v>725</v>
      </c>
      <c r="B729" s="133" t="s">
        <v>1664</v>
      </c>
      <c r="C729" s="133"/>
      <c r="D729" s="225" t="s">
        <v>133</v>
      </c>
      <c r="E729" s="226">
        <f>VLOOKUP(D729,'[2]000'!$B$19:$C$34,2,0)</f>
        <v>0.6</v>
      </c>
      <c r="F729" s="226"/>
      <c r="G729" s="228" t="s">
        <v>1665</v>
      </c>
      <c r="H729" s="229" t="s">
        <v>1662</v>
      </c>
      <c r="I729" s="225" t="s">
        <v>1663</v>
      </c>
      <c r="J729" s="238" t="s">
        <v>1529</v>
      </c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</row>
    <row r="730" spans="1:52" s="233" customFormat="1" ht="21" customHeight="1" x14ac:dyDescent="0.2">
      <c r="A730" s="70">
        <v>726</v>
      </c>
      <c r="B730" s="133" t="s">
        <v>1666</v>
      </c>
      <c r="C730" s="133"/>
      <c r="D730" s="225" t="s">
        <v>133</v>
      </c>
      <c r="E730" s="226">
        <f>VLOOKUP(D730,'[2]000'!$B$19:$C$34,2,0)</f>
        <v>0.6</v>
      </c>
      <c r="F730" s="226"/>
      <c r="G730" s="228" t="s">
        <v>1667</v>
      </c>
      <c r="H730" s="229" t="s">
        <v>1662</v>
      </c>
      <c r="I730" s="225" t="s">
        <v>1663</v>
      </c>
      <c r="J730" s="238" t="s">
        <v>1529</v>
      </c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</row>
    <row r="731" spans="1:52" s="233" customFormat="1" ht="72" x14ac:dyDescent="0.2">
      <c r="A731" s="70">
        <v>727</v>
      </c>
      <c r="B731" s="133" t="s">
        <v>1668</v>
      </c>
      <c r="C731" s="133"/>
      <c r="D731" s="225" t="s">
        <v>133</v>
      </c>
      <c r="E731" s="226">
        <f>VLOOKUP(D731,'[2]000'!$B$19:$C$34,2,0)</f>
        <v>0.6</v>
      </c>
      <c r="F731" s="226"/>
      <c r="G731" s="228" t="s">
        <v>1669</v>
      </c>
      <c r="H731" s="229" t="s">
        <v>1670</v>
      </c>
      <c r="I731" s="225" t="s">
        <v>1545</v>
      </c>
      <c r="J731" s="238" t="s">
        <v>1529</v>
      </c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</row>
    <row r="732" spans="1:52" s="233" customFormat="1" ht="72" x14ac:dyDescent="0.2">
      <c r="A732" s="70">
        <v>728</v>
      </c>
      <c r="B732" s="133" t="s">
        <v>1671</v>
      </c>
      <c r="C732" s="133"/>
      <c r="D732" s="225" t="s">
        <v>133</v>
      </c>
      <c r="E732" s="226">
        <f>VLOOKUP(D732,'[2]000'!$B$19:$C$34,2,0)</f>
        <v>0.6</v>
      </c>
      <c r="F732" s="226"/>
      <c r="G732" s="228" t="s">
        <v>1672</v>
      </c>
      <c r="H732" s="229" t="s">
        <v>1670</v>
      </c>
      <c r="I732" s="225" t="s">
        <v>1673</v>
      </c>
      <c r="J732" s="238" t="s">
        <v>1529</v>
      </c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</row>
    <row r="733" spans="1:52" s="233" customFormat="1" ht="72" x14ac:dyDescent="0.2">
      <c r="A733" s="70">
        <v>729</v>
      </c>
      <c r="B733" s="133" t="s">
        <v>1674</v>
      </c>
      <c r="C733" s="133"/>
      <c r="D733" s="225" t="s">
        <v>133</v>
      </c>
      <c r="E733" s="226">
        <f>VLOOKUP(D733,'[2]000'!$B$19:$C$34,2,0)</f>
        <v>0.6</v>
      </c>
      <c r="F733" s="226"/>
      <c r="G733" s="228" t="s">
        <v>1675</v>
      </c>
      <c r="H733" s="229" t="s">
        <v>1670</v>
      </c>
      <c r="I733" s="225" t="s">
        <v>1676</v>
      </c>
      <c r="J733" s="238" t="s">
        <v>1529</v>
      </c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</row>
    <row r="734" spans="1:52" ht="48" x14ac:dyDescent="0.2">
      <c r="A734" s="70">
        <v>730</v>
      </c>
      <c r="B734" s="223" t="s">
        <v>1677</v>
      </c>
      <c r="C734" s="224"/>
      <c r="D734" s="225" t="s">
        <v>121</v>
      </c>
      <c r="E734" s="226">
        <v>1</v>
      </c>
      <c r="F734" s="226" t="s">
        <v>464</v>
      </c>
      <c r="G734" s="228" t="s">
        <v>1678</v>
      </c>
      <c r="H734" s="229" t="s">
        <v>146</v>
      </c>
      <c r="I734" s="225" t="s">
        <v>1679</v>
      </c>
      <c r="J734" s="225" t="s">
        <v>1680</v>
      </c>
      <c r="AU734" s="194"/>
      <c r="AV734" s="194"/>
      <c r="AW734" s="194"/>
      <c r="AX734" s="194"/>
      <c r="AY734" s="194"/>
      <c r="AZ734" s="194"/>
    </row>
    <row r="735" spans="1:52" ht="70.5" customHeight="1" x14ac:dyDescent="0.2">
      <c r="A735" s="70">
        <v>731</v>
      </c>
      <c r="B735" s="223" t="s">
        <v>1681</v>
      </c>
      <c r="C735" s="224"/>
      <c r="D735" s="225" t="s">
        <v>121</v>
      </c>
      <c r="E735" s="226">
        <v>1</v>
      </c>
      <c r="F735" s="226" t="s">
        <v>520</v>
      </c>
      <c r="G735" s="228" t="s">
        <v>1682</v>
      </c>
      <c r="H735" s="229" t="s">
        <v>168</v>
      </c>
      <c r="I735" s="225" t="s">
        <v>1679</v>
      </c>
      <c r="J735" s="225" t="s">
        <v>1680</v>
      </c>
      <c r="AU735" s="194"/>
      <c r="AV735" s="194"/>
      <c r="AW735" s="194"/>
      <c r="AX735" s="194"/>
      <c r="AY735" s="194"/>
      <c r="AZ735" s="194"/>
    </row>
    <row r="736" spans="1:52" ht="48" x14ac:dyDescent="0.2">
      <c r="A736" s="70">
        <v>732</v>
      </c>
      <c r="B736" s="223" t="s">
        <v>1683</v>
      </c>
      <c r="C736" s="224"/>
      <c r="D736" s="225" t="s">
        <v>121</v>
      </c>
      <c r="E736" s="226">
        <v>1</v>
      </c>
      <c r="F736" s="226" t="s">
        <v>464</v>
      </c>
      <c r="G736" s="228" t="s">
        <v>1684</v>
      </c>
      <c r="H736" s="229" t="s">
        <v>168</v>
      </c>
      <c r="I736" s="225" t="s">
        <v>1685</v>
      </c>
      <c r="J736" s="225" t="s">
        <v>1680</v>
      </c>
      <c r="AU736" s="194"/>
      <c r="AV736" s="194"/>
      <c r="AW736" s="194"/>
      <c r="AX736" s="194"/>
      <c r="AY736" s="194"/>
      <c r="AZ736" s="194"/>
    </row>
    <row r="737" spans="1:52" ht="48" x14ac:dyDescent="0.2">
      <c r="A737" s="70">
        <v>733</v>
      </c>
      <c r="B737" s="223" t="s">
        <v>1686</v>
      </c>
      <c r="C737" s="224"/>
      <c r="D737" s="225" t="s">
        <v>121</v>
      </c>
      <c r="E737" s="226">
        <v>1</v>
      </c>
      <c r="F737" s="226" t="s">
        <v>464</v>
      </c>
      <c r="G737" s="228" t="s">
        <v>1687</v>
      </c>
      <c r="H737" s="229" t="s">
        <v>168</v>
      </c>
      <c r="I737" s="225" t="s">
        <v>1688</v>
      </c>
      <c r="J737" s="225" t="s">
        <v>1680</v>
      </c>
      <c r="AU737" s="194"/>
      <c r="AV737" s="194"/>
      <c r="AW737" s="194"/>
      <c r="AX737" s="194"/>
      <c r="AY737" s="194"/>
      <c r="AZ737" s="194"/>
    </row>
    <row r="738" spans="1:52" ht="72" x14ac:dyDescent="0.2">
      <c r="A738" s="70">
        <v>734</v>
      </c>
      <c r="B738" s="223" t="s">
        <v>1689</v>
      </c>
      <c r="C738" s="224"/>
      <c r="D738" s="225" t="s">
        <v>121</v>
      </c>
      <c r="E738" s="226">
        <v>1</v>
      </c>
      <c r="F738" s="226" t="s">
        <v>464</v>
      </c>
      <c r="G738" s="228" t="s">
        <v>1690</v>
      </c>
      <c r="H738" s="227">
        <v>2564</v>
      </c>
      <c r="I738" s="225" t="s">
        <v>1691</v>
      </c>
      <c r="J738" s="225" t="s">
        <v>1680</v>
      </c>
      <c r="AU738" s="194"/>
      <c r="AV738" s="194"/>
      <c r="AW738" s="194"/>
      <c r="AX738" s="194"/>
      <c r="AY738" s="194"/>
      <c r="AZ738" s="194"/>
    </row>
    <row r="739" spans="1:52" ht="48" x14ac:dyDescent="0.2">
      <c r="A739" s="70">
        <v>735</v>
      </c>
      <c r="B739" s="223" t="s">
        <v>1692</v>
      </c>
      <c r="C739" s="224"/>
      <c r="D739" s="225" t="s">
        <v>121</v>
      </c>
      <c r="E739" s="226">
        <v>1</v>
      </c>
      <c r="F739" s="226" t="s">
        <v>1693</v>
      </c>
      <c r="G739" s="225" t="s">
        <v>1694</v>
      </c>
      <c r="H739" s="227" t="s">
        <v>669</v>
      </c>
      <c r="I739" s="225" t="s">
        <v>1695</v>
      </c>
      <c r="J739" s="225" t="s">
        <v>1680</v>
      </c>
      <c r="AU739" s="194"/>
      <c r="AV739" s="194"/>
      <c r="AW739" s="194"/>
      <c r="AX739" s="194"/>
      <c r="AY739" s="194"/>
      <c r="AZ739" s="194"/>
    </row>
    <row r="740" spans="1:52" ht="72" x14ac:dyDescent="0.2">
      <c r="A740" s="70">
        <v>736</v>
      </c>
      <c r="B740" s="223" t="s">
        <v>1696</v>
      </c>
      <c r="C740" s="224"/>
      <c r="D740" s="225" t="s">
        <v>121</v>
      </c>
      <c r="E740" s="226">
        <v>1</v>
      </c>
      <c r="F740" s="226" t="s">
        <v>122</v>
      </c>
      <c r="G740" s="225" t="s">
        <v>1697</v>
      </c>
      <c r="H740" s="227" t="s">
        <v>669</v>
      </c>
      <c r="I740" s="225" t="s">
        <v>1695</v>
      </c>
      <c r="J740" s="225" t="s">
        <v>1680</v>
      </c>
      <c r="AU740" s="194"/>
      <c r="AV740" s="194"/>
      <c r="AW740" s="194"/>
      <c r="AX740" s="194"/>
      <c r="AY740" s="194"/>
      <c r="AZ740" s="194"/>
    </row>
    <row r="741" spans="1:52" ht="48" x14ac:dyDescent="0.2">
      <c r="A741" s="70">
        <v>737</v>
      </c>
      <c r="B741" s="223" t="s">
        <v>1698</v>
      </c>
      <c r="C741" s="224"/>
      <c r="D741" s="225" t="s">
        <v>121</v>
      </c>
      <c r="E741" s="226">
        <v>1</v>
      </c>
      <c r="F741" s="226" t="s">
        <v>449</v>
      </c>
      <c r="G741" s="228" t="s">
        <v>1699</v>
      </c>
      <c r="H741" s="229" t="s">
        <v>601</v>
      </c>
      <c r="I741" s="225" t="s">
        <v>1700</v>
      </c>
      <c r="J741" s="225" t="s">
        <v>1680</v>
      </c>
      <c r="AU741" s="194"/>
      <c r="AV741" s="194"/>
      <c r="AW741" s="194"/>
      <c r="AX741" s="194"/>
      <c r="AY741" s="194"/>
      <c r="AZ741" s="194"/>
    </row>
    <row r="742" spans="1:52" ht="48" x14ac:dyDescent="0.2">
      <c r="A742" s="70">
        <v>738</v>
      </c>
      <c r="B742" s="223" t="s">
        <v>1701</v>
      </c>
      <c r="C742" s="224"/>
      <c r="D742" s="225" t="s">
        <v>121</v>
      </c>
      <c r="E742" s="226">
        <v>1</v>
      </c>
      <c r="F742" s="226" t="s">
        <v>122</v>
      </c>
      <c r="G742" s="228" t="s">
        <v>1702</v>
      </c>
      <c r="H742" s="229" t="s">
        <v>146</v>
      </c>
      <c r="I742" s="225" t="s">
        <v>1703</v>
      </c>
      <c r="J742" s="225" t="s">
        <v>1680</v>
      </c>
      <c r="AU742" s="194"/>
      <c r="AV742" s="194"/>
      <c r="AW742" s="194"/>
      <c r="AX742" s="194"/>
      <c r="AY742" s="194"/>
      <c r="AZ742" s="194"/>
    </row>
    <row r="743" spans="1:52" ht="48" x14ac:dyDescent="0.2">
      <c r="A743" s="70">
        <v>739</v>
      </c>
      <c r="B743" s="223" t="s">
        <v>1704</v>
      </c>
      <c r="C743" s="224"/>
      <c r="D743" s="225" t="s">
        <v>121</v>
      </c>
      <c r="E743" s="226">
        <v>1</v>
      </c>
      <c r="F743" s="226" t="s">
        <v>122</v>
      </c>
      <c r="G743" s="228" t="s">
        <v>1705</v>
      </c>
      <c r="H743" s="229" t="s">
        <v>146</v>
      </c>
      <c r="I743" s="225" t="s">
        <v>1706</v>
      </c>
      <c r="J743" s="225" t="s">
        <v>1680</v>
      </c>
      <c r="AU743" s="194"/>
      <c r="AV743" s="194"/>
      <c r="AW743" s="194"/>
      <c r="AX743" s="194"/>
      <c r="AY743" s="194"/>
      <c r="AZ743" s="194"/>
    </row>
    <row r="744" spans="1:52" ht="48" x14ac:dyDescent="0.2">
      <c r="A744" s="70">
        <v>740</v>
      </c>
      <c r="B744" s="223" t="s">
        <v>1707</v>
      </c>
      <c r="C744" s="224"/>
      <c r="D744" s="225" t="s">
        <v>121</v>
      </c>
      <c r="E744" s="226">
        <v>1</v>
      </c>
      <c r="F744" s="226" t="s">
        <v>122</v>
      </c>
      <c r="G744" s="228" t="s">
        <v>1708</v>
      </c>
      <c r="H744" s="229" t="s">
        <v>669</v>
      </c>
      <c r="I744" s="225" t="s">
        <v>1709</v>
      </c>
      <c r="J744" s="225" t="s">
        <v>1680</v>
      </c>
      <c r="AU744" s="194"/>
      <c r="AV744" s="194"/>
      <c r="AW744" s="194"/>
      <c r="AX744" s="194"/>
      <c r="AY744" s="194"/>
      <c r="AZ744" s="194"/>
    </row>
    <row r="745" spans="1:52" ht="70.5" customHeight="1" x14ac:dyDescent="0.2">
      <c r="A745" s="70">
        <v>741</v>
      </c>
      <c r="B745" s="223" t="s">
        <v>1710</v>
      </c>
      <c r="C745" s="224"/>
      <c r="D745" s="225" t="s">
        <v>121</v>
      </c>
      <c r="E745" s="226">
        <v>1</v>
      </c>
      <c r="F745" s="226" t="s">
        <v>449</v>
      </c>
      <c r="G745" s="228" t="s">
        <v>1711</v>
      </c>
      <c r="H745" s="229" t="s">
        <v>146</v>
      </c>
      <c r="I745" s="225" t="s">
        <v>1709</v>
      </c>
      <c r="J745" s="225" t="s">
        <v>1680</v>
      </c>
      <c r="AU745" s="194"/>
      <c r="AV745" s="194"/>
      <c r="AW745" s="194"/>
      <c r="AX745" s="194"/>
      <c r="AY745" s="194"/>
      <c r="AZ745" s="194"/>
    </row>
    <row r="746" spans="1:52" ht="48" x14ac:dyDescent="0.2">
      <c r="A746" s="70">
        <v>742</v>
      </c>
      <c r="B746" s="223" t="s">
        <v>1712</v>
      </c>
      <c r="C746" s="224"/>
      <c r="D746" s="225" t="s">
        <v>121</v>
      </c>
      <c r="E746" s="226">
        <v>1</v>
      </c>
      <c r="F746" s="226" t="s">
        <v>449</v>
      </c>
      <c r="G746" s="228" t="s">
        <v>1713</v>
      </c>
      <c r="H746" s="229" t="s">
        <v>146</v>
      </c>
      <c r="I746" s="225" t="s">
        <v>1714</v>
      </c>
      <c r="J746" s="225" t="s">
        <v>1680</v>
      </c>
      <c r="AU746" s="194"/>
      <c r="AV746" s="194"/>
      <c r="AW746" s="194"/>
      <c r="AX746" s="194"/>
      <c r="AY746" s="194"/>
      <c r="AZ746" s="194"/>
    </row>
    <row r="747" spans="1:52" ht="48" x14ac:dyDescent="0.2">
      <c r="A747" s="70">
        <v>743</v>
      </c>
      <c r="B747" s="223" t="s">
        <v>1715</v>
      </c>
      <c r="C747" s="224"/>
      <c r="D747" s="225" t="s">
        <v>121</v>
      </c>
      <c r="E747" s="226">
        <v>1</v>
      </c>
      <c r="F747" s="226" t="s">
        <v>464</v>
      </c>
      <c r="G747" s="228" t="s">
        <v>1716</v>
      </c>
      <c r="H747" s="229" t="s">
        <v>168</v>
      </c>
      <c r="I747" s="225" t="s">
        <v>1709</v>
      </c>
      <c r="J747" s="225" t="s">
        <v>1680</v>
      </c>
      <c r="AU747" s="194"/>
      <c r="AV747" s="194"/>
      <c r="AW747" s="194"/>
      <c r="AX747" s="194"/>
      <c r="AY747" s="194"/>
      <c r="AZ747" s="194"/>
    </row>
    <row r="748" spans="1:52" ht="48" x14ac:dyDescent="0.2">
      <c r="A748" s="70">
        <v>744</v>
      </c>
      <c r="B748" s="223" t="s">
        <v>1717</v>
      </c>
      <c r="C748" s="224"/>
      <c r="D748" s="225" t="s">
        <v>1404</v>
      </c>
      <c r="E748" s="226">
        <f>VLOOKUP(D748,'[1]000'!$B$19:$C$34,2,0)</f>
        <v>1</v>
      </c>
      <c r="F748" s="226"/>
      <c r="G748" s="228" t="s">
        <v>1718</v>
      </c>
      <c r="H748" s="229" t="s">
        <v>1719</v>
      </c>
      <c r="I748" s="225" t="s">
        <v>1720</v>
      </c>
      <c r="J748" s="225" t="s">
        <v>1721</v>
      </c>
      <c r="AU748" s="194"/>
      <c r="AV748" s="194"/>
      <c r="AW748" s="194"/>
      <c r="AX748" s="194"/>
      <c r="AY748" s="194"/>
      <c r="AZ748" s="194"/>
    </row>
    <row r="749" spans="1:52" ht="72" x14ac:dyDescent="0.2">
      <c r="A749" s="70">
        <v>745</v>
      </c>
      <c r="B749" s="223" t="s">
        <v>1722</v>
      </c>
      <c r="C749" s="224"/>
      <c r="D749" s="225" t="s">
        <v>121</v>
      </c>
      <c r="E749" s="226">
        <v>1</v>
      </c>
      <c r="F749" s="226" t="s">
        <v>449</v>
      </c>
      <c r="G749" s="228" t="s">
        <v>1723</v>
      </c>
      <c r="H749" s="229" t="s">
        <v>129</v>
      </c>
      <c r="I749" s="225" t="s">
        <v>1724</v>
      </c>
      <c r="J749" s="225" t="s">
        <v>1680</v>
      </c>
      <c r="AU749" s="194"/>
      <c r="AV749" s="194"/>
      <c r="AW749" s="194"/>
      <c r="AX749" s="194"/>
      <c r="AY749" s="194"/>
      <c r="AZ749" s="194"/>
    </row>
    <row r="750" spans="1:52" ht="72" x14ac:dyDescent="0.2">
      <c r="A750" s="70">
        <v>746</v>
      </c>
      <c r="B750" s="223" t="s">
        <v>1725</v>
      </c>
      <c r="C750" s="224"/>
      <c r="D750" s="225" t="s">
        <v>121</v>
      </c>
      <c r="E750" s="226">
        <v>1</v>
      </c>
      <c r="F750" s="226" t="s">
        <v>467</v>
      </c>
      <c r="G750" s="228" t="s">
        <v>1726</v>
      </c>
      <c r="H750" s="229" t="s">
        <v>552</v>
      </c>
      <c r="I750" s="225" t="s">
        <v>1727</v>
      </c>
      <c r="J750" s="225" t="s">
        <v>1728</v>
      </c>
      <c r="AU750" s="194"/>
      <c r="AV750" s="194"/>
      <c r="AW750" s="194"/>
      <c r="AX750" s="194"/>
      <c r="AY750" s="194"/>
      <c r="AZ750" s="194"/>
    </row>
    <row r="751" spans="1:52" ht="73.5" customHeight="1" x14ac:dyDescent="0.2">
      <c r="A751" s="70">
        <v>747</v>
      </c>
      <c r="B751" s="223" t="s">
        <v>1729</v>
      </c>
      <c r="C751" s="224"/>
      <c r="D751" s="225" t="s">
        <v>121</v>
      </c>
      <c r="E751" s="226">
        <v>1</v>
      </c>
      <c r="F751" s="226" t="s">
        <v>464</v>
      </c>
      <c r="G751" s="228" t="s">
        <v>1730</v>
      </c>
      <c r="H751" s="229" t="s">
        <v>552</v>
      </c>
      <c r="I751" s="225" t="s">
        <v>1731</v>
      </c>
      <c r="J751" s="225" t="s">
        <v>1680</v>
      </c>
      <c r="AU751" s="194"/>
      <c r="AV751" s="194"/>
      <c r="AW751" s="194"/>
      <c r="AX751" s="194"/>
      <c r="AY751" s="194"/>
      <c r="AZ751" s="194"/>
    </row>
    <row r="752" spans="1:52" ht="21" customHeight="1" x14ac:dyDescent="0.2">
      <c r="A752" s="70">
        <v>748</v>
      </c>
      <c r="B752" s="223" t="s">
        <v>1732</v>
      </c>
      <c r="C752" s="224"/>
      <c r="D752" s="225" t="s">
        <v>121</v>
      </c>
      <c r="E752" s="226">
        <v>1</v>
      </c>
      <c r="F752" s="226" t="s">
        <v>449</v>
      </c>
      <c r="G752" s="228" t="s">
        <v>1733</v>
      </c>
      <c r="H752" s="229" t="s">
        <v>552</v>
      </c>
      <c r="I752" s="225" t="s">
        <v>1734</v>
      </c>
      <c r="J752" s="225" t="s">
        <v>1680</v>
      </c>
      <c r="AU752" s="194"/>
      <c r="AV752" s="194"/>
      <c r="AW752" s="194"/>
      <c r="AX752" s="194"/>
      <c r="AY752" s="194"/>
      <c r="AZ752" s="194"/>
    </row>
    <row r="753" spans="1:52" ht="21" customHeight="1" x14ac:dyDescent="0.2">
      <c r="A753" s="70">
        <v>749</v>
      </c>
      <c r="B753" s="223" t="s">
        <v>1735</v>
      </c>
      <c r="C753" s="224"/>
      <c r="D753" s="225" t="s">
        <v>121</v>
      </c>
      <c r="E753" s="226">
        <v>1</v>
      </c>
      <c r="F753" s="226" t="s">
        <v>464</v>
      </c>
      <c r="G753" s="228" t="s">
        <v>1736</v>
      </c>
      <c r="H753" s="229" t="s">
        <v>522</v>
      </c>
      <c r="I753" s="225" t="s">
        <v>1737</v>
      </c>
      <c r="J753" s="225" t="s">
        <v>1680</v>
      </c>
      <c r="AU753" s="194"/>
      <c r="AV753" s="194"/>
      <c r="AW753" s="194"/>
      <c r="AX753" s="194"/>
      <c r="AY753" s="194"/>
      <c r="AZ753" s="194"/>
    </row>
    <row r="754" spans="1:52" ht="88.5" customHeight="1" x14ac:dyDescent="0.2">
      <c r="A754" s="70">
        <v>750</v>
      </c>
      <c r="B754" s="223" t="s">
        <v>1738</v>
      </c>
      <c r="C754" s="224"/>
      <c r="D754" s="225" t="s">
        <v>121</v>
      </c>
      <c r="E754" s="226">
        <v>1</v>
      </c>
      <c r="F754" s="226" t="s">
        <v>449</v>
      </c>
      <c r="G754" s="228" t="s">
        <v>1739</v>
      </c>
      <c r="H754" s="227" t="s">
        <v>552</v>
      </c>
      <c r="I754" s="225" t="s">
        <v>1740</v>
      </c>
      <c r="J754" s="225" t="s">
        <v>1741</v>
      </c>
      <c r="AU754" s="194"/>
      <c r="AV754" s="194"/>
      <c r="AW754" s="194"/>
      <c r="AX754" s="194"/>
      <c r="AY754" s="194"/>
      <c r="AZ754" s="194"/>
    </row>
    <row r="755" spans="1:52" ht="66" customHeight="1" x14ac:dyDescent="0.2">
      <c r="A755" s="70">
        <v>751</v>
      </c>
      <c r="B755" s="223" t="s">
        <v>1742</v>
      </c>
      <c r="C755" s="224"/>
      <c r="D755" s="225" t="s">
        <v>121</v>
      </c>
      <c r="E755" s="226">
        <v>1</v>
      </c>
      <c r="F755" s="226" t="s">
        <v>1693</v>
      </c>
      <c r="G755" s="225" t="s">
        <v>1743</v>
      </c>
      <c r="H755" s="227" t="s">
        <v>669</v>
      </c>
      <c r="I755" s="225" t="s">
        <v>1744</v>
      </c>
      <c r="J755" s="225" t="s">
        <v>1680</v>
      </c>
      <c r="AU755" s="194"/>
      <c r="AV755" s="194"/>
      <c r="AW755" s="194"/>
      <c r="AX755" s="194"/>
      <c r="AY755" s="194"/>
      <c r="AZ755" s="194"/>
    </row>
    <row r="756" spans="1:52" ht="66" customHeight="1" x14ac:dyDescent="0.2">
      <c r="A756" s="70">
        <v>752</v>
      </c>
      <c r="B756" s="223" t="s">
        <v>1745</v>
      </c>
      <c r="C756" s="224"/>
      <c r="D756" s="225" t="s">
        <v>121</v>
      </c>
      <c r="E756" s="226">
        <v>1</v>
      </c>
      <c r="F756" s="226" t="s">
        <v>520</v>
      </c>
      <c r="G756" s="228" t="s">
        <v>1746</v>
      </c>
      <c r="H756" s="229" t="s">
        <v>437</v>
      </c>
      <c r="I756" s="225" t="s">
        <v>1747</v>
      </c>
      <c r="J756" s="225" t="s">
        <v>1748</v>
      </c>
      <c r="AU756" s="194"/>
      <c r="AV756" s="194"/>
      <c r="AW756" s="194"/>
      <c r="AX756" s="194"/>
      <c r="AY756" s="194"/>
      <c r="AZ756" s="194"/>
    </row>
    <row r="757" spans="1:52" ht="66" customHeight="1" x14ac:dyDescent="0.2">
      <c r="A757" s="70">
        <v>753</v>
      </c>
      <c r="B757" s="223" t="s">
        <v>1749</v>
      </c>
      <c r="C757" s="224"/>
      <c r="D757" s="225" t="s">
        <v>121</v>
      </c>
      <c r="E757" s="226">
        <v>1</v>
      </c>
      <c r="F757" s="226" t="s">
        <v>122</v>
      </c>
      <c r="G757" s="228" t="s">
        <v>1750</v>
      </c>
      <c r="H757" s="229" t="s">
        <v>552</v>
      </c>
      <c r="I757" s="225" t="s">
        <v>1751</v>
      </c>
      <c r="J757" s="225" t="s">
        <v>1680</v>
      </c>
      <c r="AU757" s="194"/>
      <c r="AV757" s="194"/>
      <c r="AW757" s="194"/>
      <c r="AX757" s="194"/>
      <c r="AY757" s="194"/>
      <c r="AZ757" s="194"/>
    </row>
    <row r="758" spans="1:52" ht="66" customHeight="1" x14ac:dyDescent="0.2">
      <c r="A758" s="70">
        <v>754</v>
      </c>
      <c r="B758" s="223" t="s">
        <v>1752</v>
      </c>
      <c r="C758" s="224"/>
      <c r="D758" s="225" t="s">
        <v>121</v>
      </c>
      <c r="E758" s="226">
        <v>1</v>
      </c>
      <c r="F758" s="226" t="s">
        <v>464</v>
      </c>
      <c r="G758" s="228" t="s">
        <v>1753</v>
      </c>
      <c r="H758" s="229" t="s">
        <v>522</v>
      </c>
      <c r="I758" s="225" t="s">
        <v>1724</v>
      </c>
      <c r="J758" s="225" t="s">
        <v>1680</v>
      </c>
      <c r="AU758" s="194"/>
      <c r="AV758" s="194"/>
      <c r="AW758" s="194"/>
      <c r="AX758" s="194"/>
      <c r="AY758" s="194"/>
      <c r="AZ758" s="194"/>
    </row>
    <row r="759" spans="1:52" ht="66" customHeight="1" x14ac:dyDescent="0.2">
      <c r="A759" s="70">
        <v>755</v>
      </c>
      <c r="B759" s="223" t="s">
        <v>1754</v>
      </c>
      <c r="C759" s="224"/>
      <c r="D759" s="225" t="s">
        <v>121</v>
      </c>
      <c r="E759" s="226">
        <v>1</v>
      </c>
      <c r="F759" s="226" t="s">
        <v>464</v>
      </c>
      <c r="G759" s="228" t="s">
        <v>1755</v>
      </c>
      <c r="H759" s="229" t="s">
        <v>522</v>
      </c>
      <c r="I759" s="225" t="s">
        <v>1679</v>
      </c>
      <c r="J759" s="225" t="s">
        <v>1680</v>
      </c>
      <c r="AU759" s="194"/>
      <c r="AV759" s="194"/>
      <c r="AW759" s="194"/>
      <c r="AX759" s="194"/>
      <c r="AY759" s="194"/>
      <c r="AZ759" s="194"/>
    </row>
    <row r="760" spans="1:52" ht="75.75" customHeight="1" x14ac:dyDescent="0.2">
      <c r="A760" s="70">
        <v>756</v>
      </c>
      <c r="B760" s="223" t="s">
        <v>1756</v>
      </c>
      <c r="C760" s="224"/>
      <c r="D760" s="225" t="s">
        <v>121</v>
      </c>
      <c r="E760" s="226">
        <v>1</v>
      </c>
      <c r="F760" s="226" t="s">
        <v>464</v>
      </c>
      <c r="G760" s="228" t="s">
        <v>1757</v>
      </c>
      <c r="H760" s="229" t="s">
        <v>437</v>
      </c>
      <c r="I760" s="225" t="s">
        <v>1758</v>
      </c>
      <c r="J760" s="225" t="s">
        <v>1759</v>
      </c>
      <c r="AU760" s="194"/>
      <c r="AV760" s="194"/>
      <c r="AW760" s="194"/>
      <c r="AX760" s="194"/>
      <c r="AY760" s="194"/>
      <c r="AZ760" s="194"/>
    </row>
    <row r="761" spans="1:52" ht="66" customHeight="1" x14ac:dyDescent="0.2">
      <c r="A761" s="70">
        <v>757</v>
      </c>
      <c r="B761" s="223" t="s">
        <v>1760</v>
      </c>
      <c r="C761" s="224"/>
      <c r="D761" s="225" t="s">
        <v>133</v>
      </c>
      <c r="E761" s="226">
        <f>VLOOKUP(D761,'[1]000'!$B$19:$C$34,2,0)</f>
        <v>0.6</v>
      </c>
      <c r="F761" s="226"/>
      <c r="G761" s="236" t="s">
        <v>1761</v>
      </c>
      <c r="H761" s="229" t="s">
        <v>135</v>
      </c>
      <c r="I761" s="225" t="s">
        <v>1762</v>
      </c>
      <c r="J761" s="225" t="s">
        <v>1680</v>
      </c>
      <c r="AU761" s="194"/>
      <c r="AV761" s="194"/>
      <c r="AW761" s="194"/>
      <c r="AX761" s="194"/>
      <c r="AY761" s="194"/>
      <c r="AZ761" s="194"/>
    </row>
    <row r="762" spans="1:52" ht="66" customHeight="1" x14ac:dyDescent="0.2">
      <c r="A762" s="70">
        <v>758</v>
      </c>
      <c r="B762" s="223" t="s">
        <v>1763</v>
      </c>
      <c r="C762" s="224"/>
      <c r="D762" s="225" t="s">
        <v>121</v>
      </c>
      <c r="E762" s="226">
        <v>1</v>
      </c>
      <c r="F762" s="226" t="s">
        <v>464</v>
      </c>
      <c r="G762" s="228" t="s">
        <v>1764</v>
      </c>
      <c r="H762" s="229" t="s">
        <v>552</v>
      </c>
      <c r="I762" s="225" t="s">
        <v>1765</v>
      </c>
      <c r="J762" s="225" t="s">
        <v>1680</v>
      </c>
      <c r="AU762" s="194"/>
      <c r="AV762" s="194"/>
      <c r="AW762" s="194"/>
      <c r="AX762" s="194"/>
      <c r="AY762" s="194"/>
      <c r="AZ762" s="194"/>
    </row>
    <row r="763" spans="1:52" ht="66" customHeight="1" x14ac:dyDescent="0.2">
      <c r="A763" s="70">
        <v>759</v>
      </c>
      <c r="B763" s="223" t="s">
        <v>1766</v>
      </c>
      <c r="C763" s="224"/>
      <c r="D763" s="225" t="s">
        <v>121</v>
      </c>
      <c r="E763" s="226">
        <v>1</v>
      </c>
      <c r="F763" s="226" t="s">
        <v>467</v>
      </c>
      <c r="G763" s="228" t="s">
        <v>1767</v>
      </c>
      <c r="H763" s="229" t="s">
        <v>522</v>
      </c>
      <c r="I763" s="225" t="s">
        <v>1768</v>
      </c>
      <c r="J763" s="225" t="s">
        <v>1769</v>
      </c>
      <c r="AU763" s="194"/>
      <c r="AV763" s="194"/>
      <c r="AW763" s="194"/>
      <c r="AX763" s="194"/>
      <c r="AY763" s="194"/>
      <c r="AZ763" s="194"/>
    </row>
    <row r="764" spans="1:52" ht="66" customHeight="1" x14ac:dyDescent="0.2">
      <c r="A764" s="70">
        <v>760</v>
      </c>
      <c r="B764" s="223" t="s">
        <v>1770</v>
      </c>
      <c r="C764" s="224"/>
      <c r="D764" s="225" t="s">
        <v>121</v>
      </c>
      <c r="E764" s="226">
        <v>1</v>
      </c>
      <c r="F764" s="226" t="s">
        <v>464</v>
      </c>
      <c r="G764" s="228" t="s">
        <v>1771</v>
      </c>
      <c r="H764" s="229" t="s">
        <v>129</v>
      </c>
      <c r="I764" s="225" t="s">
        <v>1772</v>
      </c>
      <c r="J764" s="225" t="s">
        <v>1680</v>
      </c>
      <c r="AU764" s="194"/>
      <c r="AV764" s="194"/>
      <c r="AW764" s="194"/>
      <c r="AX764" s="194"/>
      <c r="AY764" s="194"/>
      <c r="AZ764" s="194"/>
    </row>
    <row r="765" spans="1:52" ht="66" customHeight="1" x14ac:dyDescent="0.2">
      <c r="A765" s="70">
        <v>761</v>
      </c>
      <c r="B765" s="223" t="s">
        <v>1773</v>
      </c>
      <c r="C765" s="224"/>
      <c r="D765" s="225" t="s">
        <v>121</v>
      </c>
      <c r="E765" s="226">
        <v>1</v>
      </c>
      <c r="F765" s="226" t="s">
        <v>464</v>
      </c>
      <c r="G765" s="228" t="s">
        <v>1774</v>
      </c>
      <c r="H765" s="229" t="s">
        <v>669</v>
      </c>
      <c r="I765" s="225" t="s">
        <v>1775</v>
      </c>
      <c r="J765" s="225" t="s">
        <v>1680</v>
      </c>
      <c r="AU765" s="194"/>
      <c r="AV765" s="194"/>
      <c r="AW765" s="194"/>
      <c r="AX765" s="194"/>
      <c r="AY765" s="194"/>
      <c r="AZ765" s="194"/>
    </row>
    <row r="766" spans="1:52" ht="66" customHeight="1" x14ac:dyDescent="0.2">
      <c r="A766" s="70">
        <v>762</v>
      </c>
      <c r="B766" s="223" t="s">
        <v>1776</v>
      </c>
      <c r="C766" s="224"/>
      <c r="D766" s="225" t="s">
        <v>121</v>
      </c>
      <c r="E766" s="226">
        <v>1</v>
      </c>
      <c r="F766" s="226" t="s">
        <v>464</v>
      </c>
      <c r="G766" s="228" t="s">
        <v>1777</v>
      </c>
      <c r="H766" s="229" t="s">
        <v>669</v>
      </c>
      <c r="I766" s="225" t="s">
        <v>1775</v>
      </c>
      <c r="J766" s="225" t="s">
        <v>1680</v>
      </c>
      <c r="AU766" s="194"/>
      <c r="AV766" s="194"/>
      <c r="AW766" s="194"/>
      <c r="AX766" s="194"/>
      <c r="AY766" s="194"/>
      <c r="AZ766" s="194"/>
    </row>
    <row r="767" spans="1:52" ht="66" customHeight="1" x14ac:dyDescent="0.2">
      <c r="A767" s="70">
        <v>763</v>
      </c>
      <c r="B767" s="223" t="s">
        <v>1778</v>
      </c>
      <c r="C767" s="224"/>
      <c r="D767" s="225" t="s">
        <v>121</v>
      </c>
      <c r="E767" s="226">
        <v>1</v>
      </c>
      <c r="F767" s="226" t="s">
        <v>467</v>
      </c>
      <c r="G767" s="228" t="s">
        <v>1779</v>
      </c>
      <c r="H767" s="229" t="s">
        <v>522</v>
      </c>
      <c r="I767" s="225" t="s">
        <v>1780</v>
      </c>
      <c r="J767" s="225" t="s">
        <v>1680</v>
      </c>
      <c r="AU767" s="194"/>
      <c r="AV767" s="194"/>
      <c r="AW767" s="194"/>
      <c r="AX767" s="194"/>
      <c r="AY767" s="194"/>
      <c r="AZ767" s="194"/>
    </row>
    <row r="768" spans="1:52" ht="66" customHeight="1" x14ac:dyDescent="0.2">
      <c r="A768" s="70">
        <v>764</v>
      </c>
      <c r="B768" s="223" t="s">
        <v>1781</v>
      </c>
      <c r="C768" s="224"/>
      <c r="D768" s="225" t="s">
        <v>179</v>
      </c>
      <c r="E768" s="226">
        <f>VLOOKUP(D768,'[1]000'!$B$19:$C$34,2,0)</f>
        <v>0.2</v>
      </c>
      <c r="F768" s="226"/>
      <c r="G768" s="225" t="s">
        <v>485</v>
      </c>
      <c r="H768" s="227" t="s">
        <v>486</v>
      </c>
      <c r="I768" s="225" t="s">
        <v>1782</v>
      </c>
      <c r="J768" s="225" t="s">
        <v>1680</v>
      </c>
      <c r="AU768" s="194"/>
      <c r="AV768" s="194"/>
      <c r="AW768" s="194"/>
      <c r="AX768" s="194"/>
      <c r="AY768" s="194"/>
      <c r="AZ768" s="194"/>
    </row>
    <row r="769" spans="1:52" ht="66" customHeight="1" x14ac:dyDescent="0.2">
      <c r="A769" s="70">
        <v>765</v>
      </c>
      <c r="B769" s="223" t="s">
        <v>1783</v>
      </c>
      <c r="C769" s="224"/>
      <c r="D769" s="225" t="s">
        <v>133</v>
      </c>
      <c r="E769" s="226">
        <f>VLOOKUP(D769,'[1]000'!$B$19:$C$34,2,0)</f>
        <v>0.6</v>
      </c>
      <c r="F769" s="226"/>
      <c r="G769" s="228" t="s">
        <v>1784</v>
      </c>
      <c r="H769" s="229" t="s">
        <v>135</v>
      </c>
      <c r="I769" s="225" t="s">
        <v>1785</v>
      </c>
      <c r="J769" s="225" t="s">
        <v>1680</v>
      </c>
      <c r="AU769" s="194"/>
      <c r="AV769" s="194"/>
      <c r="AW769" s="194"/>
      <c r="AX769" s="194"/>
      <c r="AY769" s="194"/>
      <c r="AZ769" s="194"/>
    </row>
    <row r="770" spans="1:52" ht="66" customHeight="1" x14ac:dyDescent="0.2">
      <c r="A770" s="70">
        <v>766</v>
      </c>
      <c r="B770" s="223" t="s">
        <v>1786</v>
      </c>
      <c r="C770" s="224"/>
      <c r="D770" s="225" t="s">
        <v>121</v>
      </c>
      <c r="E770" s="226">
        <v>1</v>
      </c>
      <c r="F770" s="226" t="s">
        <v>467</v>
      </c>
      <c r="G770" s="228" t="s">
        <v>1787</v>
      </c>
      <c r="H770" s="227" t="s">
        <v>522</v>
      </c>
      <c r="I770" s="225" t="s">
        <v>1788</v>
      </c>
      <c r="J770" s="225" t="s">
        <v>1680</v>
      </c>
      <c r="AU770" s="194"/>
      <c r="AV770" s="194"/>
      <c r="AW770" s="194"/>
      <c r="AX770" s="194"/>
      <c r="AY770" s="194"/>
      <c r="AZ770" s="194"/>
    </row>
    <row r="771" spans="1:52" ht="66" customHeight="1" x14ac:dyDescent="0.2">
      <c r="A771" s="70">
        <v>767</v>
      </c>
      <c r="B771" s="223" t="s">
        <v>1789</v>
      </c>
      <c r="C771" s="224"/>
      <c r="D771" s="225" t="s">
        <v>121</v>
      </c>
      <c r="E771" s="226">
        <v>1</v>
      </c>
      <c r="F771" s="226" t="s">
        <v>464</v>
      </c>
      <c r="G771" s="228" t="s">
        <v>1790</v>
      </c>
      <c r="H771" s="227" t="s">
        <v>522</v>
      </c>
      <c r="I771" s="225" t="s">
        <v>1679</v>
      </c>
      <c r="J771" s="225" t="s">
        <v>1680</v>
      </c>
      <c r="AU771" s="194"/>
      <c r="AV771" s="194"/>
      <c r="AW771" s="194"/>
      <c r="AX771" s="194"/>
      <c r="AY771" s="194"/>
      <c r="AZ771" s="194"/>
    </row>
    <row r="772" spans="1:52" ht="66" customHeight="1" x14ac:dyDescent="0.2">
      <c r="A772" s="70">
        <v>768</v>
      </c>
      <c r="B772" s="223" t="s">
        <v>1791</v>
      </c>
      <c r="C772" s="224"/>
      <c r="D772" s="225" t="s">
        <v>121</v>
      </c>
      <c r="E772" s="226">
        <v>1</v>
      </c>
      <c r="F772" s="226" t="s">
        <v>122</v>
      </c>
      <c r="G772" s="228" t="s">
        <v>1792</v>
      </c>
      <c r="H772" s="227" t="s">
        <v>762</v>
      </c>
      <c r="I772" s="225" t="s">
        <v>1793</v>
      </c>
      <c r="J772" s="225" t="s">
        <v>1680</v>
      </c>
      <c r="AU772" s="194"/>
      <c r="AV772" s="194"/>
      <c r="AW772" s="194"/>
      <c r="AX772" s="194"/>
      <c r="AY772" s="194"/>
      <c r="AZ772" s="194"/>
    </row>
    <row r="773" spans="1:52" ht="66" customHeight="1" x14ac:dyDescent="0.2">
      <c r="A773" s="70">
        <v>769</v>
      </c>
      <c r="B773" s="223" t="s">
        <v>1794</v>
      </c>
      <c r="C773" s="224"/>
      <c r="D773" s="225" t="s">
        <v>121</v>
      </c>
      <c r="E773" s="226">
        <v>1</v>
      </c>
      <c r="F773" s="226" t="s">
        <v>122</v>
      </c>
      <c r="G773" s="228" t="s">
        <v>1795</v>
      </c>
      <c r="H773" s="227" t="s">
        <v>437</v>
      </c>
      <c r="I773" s="225" t="s">
        <v>1796</v>
      </c>
      <c r="J773" s="225" t="s">
        <v>1680</v>
      </c>
      <c r="AU773" s="194"/>
      <c r="AV773" s="194"/>
      <c r="AW773" s="194"/>
      <c r="AX773" s="194"/>
      <c r="AY773" s="194"/>
      <c r="AZ773" s="194"/>
    </row>
    <row r="774" spans="1:52" s="233" customFormat="1" ht="51" customHeight="1" x14ac:dyDescent="0.2">
      <c r="A774" s="70">
        <v>770</v>
      </c>
      <c r="B774" s="223" t="s">
        <v>1797</v>
      </c>
      <c r="C774" s="224"/>
      <c r="D774" s="225" t="s">
        <v>121</v>
      </c>
      <c r="E774" s="226">
        <v>1</v>
      </c>
      <c r="F774" s="226" t="s">
        <v>122</v>
      </c>
      <c r="G774" s="228" t="s">
        <v>1798</v>
      </c>
      <c r="H774" s="227" t="s">
        <v>522</v>
      </c>
      <c r="I774" s="225" t="s">
        <v>1799</v>
      </c>
      <c r="J774" s="225" t="s">
        <v>1728</v>
      </c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</row>
    <row r="775" spans="1:52" s="233" customFormat="1" ht="66.75" customHeight="1" x14ac:dyDescent="0.2">
      <c r="A775" s="70">
        <v>771</v>
      </c>
      <c r="B775" s="223" t="s">
        <v>1800</v>
      </c>
      <c r="C775" s="224"/>
      <c r="D775" s="225" t="s">
        <v>179</v>
      </c>
      <c r="E775" s="226">
        <f>VLOOKUP(D775,'[2]000'!$B$19:$C$34,2,0)</f>
        <v>0.2</v>
      </c>
      <c r="F775" s="226"/>
      <c r="G775" s="228" t="s">
        <v>1801</v>
      </c>
      <c r="H775" s="227" t="s">
        <v>1802</v>
      </c>
      <c r="I775" s="225" t="s">
        <v>1803</v>
      </c>
      <c r="J775" s="225" t="s">
        <v>1680</v>
      </c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</row>
    <row r="776" spans="1:52" s="233" customFormat="1" ht="72" x14ac:dyDescent="0.2">
      <c r="A776" s="70">
        <v>772</v>
      </c>
      <c r="B776" s="223" t="s">
        <v>1804</v>
      </c>
      <c r="C776" s="224"/>
      <c r="D776" s="225" t="s">
        <v>179</v>
      </c>
      <c r="E776" s="226">
        <f>VLOOKUP(D776,'[2]000'!$B$19:$C$34,2,0)</f>
        <v>0.2</v>
      </c>
      <c r="F776" s="226"/>
      <c r="G776" s="228" t="s">
        <v>1805</v>
      </c>
      <c r="H776" s="227" t="s">
        <v>1802</v>
      </c>
      <c r="I776" s="225" t="s">
        <v>1803</v>
      </c>
      <c r="J776" s="225" t="s">
        <v>1680</v>
      </c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</row>
    <row r="777" spans="1:52" s="233" customFormat="1" ht="42" customHeight="1" x14ac:dyDescent="0.2">
      <c r="A777" s="70">
        <v>773</v>
      </c>
      <c r="B777" s="223" t="s">
        <v>1806</v>
      </c>
      <c r="C777" s="224"/>
      <c r="D777" s="225" t="s">
        <v>133</v>
      </c>
      <c r="E777" s="226">
        <f>VLOOKUP(D777,'[2]000'!$B$19:$C$34,2,0)</f>
        <v>0.6</v>
      </c>
      <c r="F777" s="226"/>
      <c r="G777" s="228" t="s">
        <v>1807</v>
      </c>
      <c r="H777" s="227" t="s">
        <v>1808</v>
      </c>
      <c r="I777" s="225" t="s">
        <v>1809</v>
      </c>
      <c r="J777" s="225" t="s">
        <v>1680</v>
      </c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</row>
    <row r="778" spans="1:52" s="233" customFormat="1" ht="69.75" customHeight="1" x14ac:dyDescent="0.2">
      <c r="A778" s="70">
        <v>774</v>
      </c>
      <c r="B778" s="223" t="s">
        <v>1810</v>
      </c>
      <c r="C778" s="224"/>
      <c r="D778" s="225" t="s">
        <v>121</v>
      </c>
      <c r="E778" s="226">
        <v>1</v>
      </c>
      <c r="F778" s="226" t="s">
        <v>467</v>
      </c>
      <c r="G778" s="228" t="s">
        <v>1811</v>
      </c>
      <c r="H778" s="227" t="s">
        <v>1812</v>
      </c>
      <c r="I778" s="225" t="s">
        <v>1813</v>
      </c>
      <c r="J778" s="225" t="s">
        <v>1680</v>
      </c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</row>
    <row r="779" spans="1:52" s="233" customFormat="1" ht="79.5" customHeight="1" x14ac:dyDescent="0.2">
      <c r="A779" s="70">
        <v>775</v>
      </c>
      <c r="B779" s="223" t="s">
        <v>1814</v>
      </c>
      <c r="C779" s="224"/>
      <c r="D779" s="225" t="s">
        <v>121</v>
      </c>
      <c r="E779" s="226">
        <v>1</v>
      </c>
      <c r="F779" s="226" t="s">
        <v>464</v>
      </c>
      <c r="G779" s="228" t="s">
        <v>1815</v>
      </c>
      <c r="H779" s="227" t="s">
        <v>437</v>
      </c>
      <c r="I779" s="225" t="s">
        <v>1709</v>
      </c>
      <c r="J779" s="225" t="s">
        <v>1680</v>
      </c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</row>
    <row r="780" spans="1:52" s="233" customFormat="1" ht="48" x14ac:dyDescent="0.2">
      <c r="A780" s="70">
        <v>776</v>
      </c>
      <c r="B780" s="223" t="s">
        <v>1816</v>
      </c>
      <c r="C780" s="224"/>
      <c r="D780" s="225" t="s">
        <v>121</v>
      </c>
      <c r="E780" s="226">
        <v>1</v>
      </c>
      <c r="F780" s="226" t="s">
        <v>122</v>
      </c>
      <c r="G780" s="228" t="s">
        <v>1817</v>
      </c>
      <c r="H780" s="227" t="s">
        <v>477</v>
      </c>
      <c r="I780" s="225" t="s">
        <v>1709</v>
      </c>
      <c r="J780" s="225" t="s">
        <v>1680</v>
      </c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</row>
    <row r="781" spans="1:52" s="233" customFormat="1" ht="69" customHeight="1" x14ac:dyDescent="0.2">
      <c r="A781" s="70">
        <v>777</v>
      </c>
      <c r="B781" s="223" t="s">
        <v>1818</v>
      </c>
      <c r="C781" s="224"/>
      <c r="D781" s="225" t="s">
        <v>121</v>
      </c>
      <c r="E781" s="226">
        <v>1</v>
      </c>
      <c r="F781" s="226" t="s">
        <v>464</v>
      </c>
      <c r="G781" s="228" t="s">
        <v>1819</v>
      </c>
      <c r="H781" s="227" t="s">
        <v>437</v>
      </c>
      <c r="I781" s="225" t="s">
        <v>1709</v>
      </c>
      <c r="J781" s="225" t="s">
        <v>1680</v>
      </c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</row>
    <row r="782" spans="1:52" s="233" customFormat="1" ht="48" x14ac:dyDescent="0.2">
      <c r="A782" s="70">
        <v>778</v>
      </c>
      <c r="B782" s="223" t="s">
        <v>1820</v>
      </c>
      <c r="C782" s="224"/>
      <c r="D782" s="225" t="s">
        <v>121</v>
      </c>
      <c r="E782" s="226">
        <v>1</v>
      </c>
      <c r="F782" s="226" t="s">
        <v>464</v>
      </c>
      <c r="G782" s="228" t="s">
        <v>1821</v>
      </c>
      <c r="H782" s="227" t="s">
        <v>437</v>
      </c>
      <c r="I782" s="225" t="s">
        <v>1822</v>
      </c>
      <c r="J782" s="225" t="s">
        <v>1680</v>
      </c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</row>
    <row r="783" spans="1:52" s="233" customFormat="1" ht="48" x14ac:dyDescent="0.2">
      <c r="A783" s="70">
        <v>779</v>
      </c>
      <c r="B783" s="223" t="s">
        <v>1823</v>
      </c>
      <c r="C783" s="224"/>
      <c r="D783" s="225" t="s">
        <v>121</v>
      </c>
      <c r="E783" s="226">
        <v>1</v>
      </c>
      <c r="F783" s="226" t="s">
        <v>464</v>
      </c>
      <c r="G783" s="228" t="s">
        <v>1824</v>
      </c>
      <c r="H783" s="227" t="s">
        <v>437</v>
      </c>
      <c r="I783" s="225" t="s">
        <v>1709</v>
      </c>
      <c r="J783" s="225" t="s">
        <v>1680</v>
      </c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</row>
    <row r="784" spans="1:52" s="233" customFormat="1" ht="57" customHeight="1" x14ac:dyDescent="0.2">
      <c r="A784" s="70">
        <v>780</v>
      </c>
      <c r="B784" s="223" t="s">
        <v>1825</v>
      </c>
      <c r="C784" s="224"/>
      <c r="D784" s="225" t="s">
        <v>121</v>
      </c>
      <c r="E784" s="226">
        <v>1</v>
      </c>
      <c r="F784" s="226" t="s">
        <v>464</v>
      </c>
      <c r="G784" s="228" t="s">
        <v>1826</v>
      </c>
      <c r="H784" s="227" t="s">
        <v>1812</v>
      </c>
      <c r="I784" s="225" t="s">
        <v>1685</v>
      </c>
      <c r="J784" s="225" t="s">
        <v>1680</v>
      </c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</row>
    <row r="785" spans="1:52" s="260" customFormat="1" ht="62.25" customHeight="1" x14ac:dyDescent="0.2">
      <c r="A785" s="70">
        <v>781</v>
      </c>
      <c r="B785" s="101" t="s">
        <v>1827</v>
      </c>
      <c r="C785" s="102"/>
      <c r="D785" s="225" t="s">
        <v>121</v>
      </c>
      <c r="E785" s="226">
        <v>1</v>
      </c>
      <c r="F785" s="246" t="s">
        <v>464</v>
      </c>
      <c r="G785" s="236" t="s">
        <v>1828</v>
      </c>
      <c r="H785" s="256" t="s">
        <v>437</v>
      </c>
      <c r="I785" s="238" t="s">
        <v>1685</v>
      </c>
      <c r="J785" s="238" t="s">
        <v>1680</v>
      </c>
      <c r="K785" s="259"/>
      <c r="L785" s="259"/>
      <c r="M785" s="259"/>
      <c r="N785" s="259"/>
      <c r="O785" s="259"/>
      <c r="P785" s="259"/>
      <c r="Q785" s="259"/>
      <c r="R785" s="259"/>
      <c r="S785" s="259"/>
      <c r="T785" s="259"/>
      <c r="U785" s="259"/>
      <c r="V785" s="259"/>
      <c r="W785" s="259"/>
      <c r="X785" s="259"/>
      <c r="Y785" s="259"/>
      <c r="Z785" s="259"/>
      <c r="AA785" s="259"/>
      <c r="AB785" s="259"/>
      <c r="AC785" s="259"/>
      <c r="AD785" s="259"/>
      <c r="AE785" s="259"/>
      <c r="AF785" s="259"/>
      <c r="AG785" s="259"/>
      <c r="AH785" s="259"/>
      <c r="AI785" s="259"/>
      <c r="AJ785" s="259"/>
      <c r="AK785" s="259"/>
      <c r="AL785" s="259"/>
      <c r="AM785" s="259"/>
      <c r="AN785" s="259"/>
      <c r="AO785" s="259"/>
      <c r="AP785" s="259"/>
      <c r="AQ785" s="259"/>
      <c r="AR785" s="259"/>
      <c r="AS785" s="259"/>
      <c r="AT785" s="259"/>
    </row>
    <row r="786" spans="1:52" ht="72" x14ac:dyDescent="0.2">
      <c r="A786" s="70">
        <v>782</v>
      </c>
      <c r="B786" s="223" t="s">
        <v>1829</v>
      </c>
      <c r="C786" s="224"/>
      <c r="D786" s="225" t="s">
        <v>121</v>
      </c>
      <c r="E786" s="226">
        <v>1</v>
      </c>
      <c r="F786" s="226" t="s">
        <v>449</v>
      </c>
      <c r="G786" s="228" t="s">
        <v>1830</v>
      </c>
      <c r="H786" s="229" t="s">
        <v>129</v>
      </c>
      <c r="I786" s="225" t="s">
        <v>1831</v>
      </c>
      <c r="J786" s="225" t="s">
        <v>1832</v>
      </c>
      <c r="AU786" s="194"/>
      <c r="AV786" s="194"/>
      <c r="AW786" s="194"/>
      <c r="AX786" s="194"/>
      <c r="AY786" s="194"/>
      <c r="AZ786" s="194"/>
    </row>
    <row r="787" spans="1:52" ht="72" x14ac:dyDescent="0.2">
      <c r="A787" s="70">
        <v>783</v>
      </c>
      <c r="B787" s="223" t="s">
        <v>1833</v>
      </c>
      <c r="C787" s="224"/>
      <c r="D787" s="225" t="s">
        <v>133</v>
      </c>
      <c r="E787" s="226">
        <f>VLOOKUP(D787,'[1]000'!$B$19:$C$34,2,0)</f>
        <v>0.6</v>
      </c>
      <c r="F787" s="226"/>
      <c r="G787" s="228" t="s">
        <v>1834</v>
      </c>
      <c r="H787" s="229" t="s">
        <v>135</v>
      </c>
      <c r="I787" s="225" t="s">
        <v>1835</v>
      </c>
      <c r="J787" s="225" t="s">
        <v>1832</v>
      </c>
      <c r="AU787" s="194"/>
      <c r="AV787" s="194"/>
      <c r="AW787" s="194"/>
      <c r="AX787" s="194"/>
      <c r="AY787" s="194"/>
      <c r="AZ787" s="194"/>
    </row>
    <row r="788" spans="1:52" ht="120" x14ac:dyDescent="0.2">
      <c r="A788" s="70">
        <v>784</v>
      </c>
      <c r="B788" s="223" t="s">
        <v>1836</v>
      </c>
      <c r="C788" s="224"/>
      <c r="D788" s="225" t="s">
        <v>179</v>
      </c>
      <c r="E788" s="226">
        <f>VLOOKUP(D788,'[1]000'!$B$19:$C$34,2,0)</f>
        <v>0.2</v>
      </c>
      <c r="F788" s="226"/>
      <c r="G788" s="228" t="s">
        <v>1837</v>
      </c>
      <c r="H788" s="229" t="s">
        <v>774</v>
      </c>
      <c r="I788" s="225" t="s">
        <v>1838</v>
      </c>
      <c r="J788" s="225" t="s">
        <v>1832</v>
      </c>
      <c r="AU788" s="194"/>
      <c r="AV788" s="194"/>
      <c r="AW788" s="194"/>
      <c r="AX788" s="194"/>
      <c r="AY788" s="194"/>
      <c r="AZ788" s="194"/>
    </row>
    <row r="789" spans="1:52" ht="48" x14ac:dyDescent="0.2">
      <c r="A789" s="70">
        <v>785</v>
      </c>
      <c r="B789" s="223" t="s">
        <v>1839</v>
      </c>
      <c r="C789" s="224"/>
      <c r="D789" s="225" t="s">
        <v>121</v>
      </c>
      <c r="E789" s="226">
        <v>1</v>
      </c>
      <c r="F789" s="226" t="s">
        <v>464</v>
      </c>
      <c r="G789" s="228" t="s">
        <v>1690</v>
      </c>
      <c r="H789" s="227">
        <v>2564</v>
      </c>
      <c r="I789" s="253" t="s">
        <v>1840</v>
      </c>
      <c r="J789" s="225" t="s">
        <v>1832</v>
      </c>
      <c r="AU789" s="194"/>
      <c r="AV789" s="194"/>
      <c r="AW789" s="194"/>
      <c r="AX789" s="194"/>
      <c r="AY789" s="194"/>
      <c r="AZ789" s="194"/>
    </row>
    <row r="790" spans="1:52" ht="48" x14ac:dyDescent="0.2">
      <c r="A790" s="70">
        <v>786</v>
      </c>
      <c r="B790" s="223" t="s">
        <v>1841</v>
      </c>
      <c r="C790" s="224"/>
      <c r="D790" s="225" t="s">
        <v>121</v>
      </c>
      <c r="E790" s="226">
        <v>1</v>
      </c>
      <c r="F790" s="226" t="s">
        <v>464</v>
      </c>
      <c r="G790" s="228" t="s">
        <v>1842</v>
      </c>
      <c r="H790" s="227">
        <v>2564</v>
      </c>
      <c r="I790" s="253" t="s">
        <v>1840</v>
      </c>
      <c r="J790" s="225" t="s">
        <v>1832</v>
      </c>
      <c r="AU790" s="194"/>
      <c r="AV790" s="194"/>
      <c r="AW790" s="194"/>
      <c r="AX790" s="194"/>
      <c r="AY790" s="194"/>
      <c r="AZ790" s="194"/>
    </row>
    <row r="791" spans="1:52" ht="72" x14ac:dyDescent="0.2">
      <c r="A791" s="70">
        <v>787</v>
      </c>
      <c r="B791" s="223" t="s">
        <v>1843</v>
      </c>
      <c r="C791" s="224"/>
      <c r="D791" s="225" t="s">
        <v>121</v>
      </c>
      <c r="E791" s="226">
        <v>1</v>
      </c>
      <c r="F791" s="226" t="s">
        <v>122</v>
      </c>
      <c r="G791" s="225" t="s">
        <v>1844</v>
      </c>
      <c r="H791" s="227" t="s">
        <v>124</v>
      </c>
      <c r="I791" s="225" t="s">
        <v>1845</v>
      </c>
      <c r="J791" s="225" t="s">
        <v>1846</v>
      </c>
      <c r="AU791" s="194"/>
      <c r="AV791" s="194"/>
      <c r="AW791" s="194"/>
      <c r="AX791" s="194"/>
      <c r="AY791" s="194"/>
      <c r="AZ791" s="194"/>
    </row>
    <row r="792" spans="1:52" ht="72" x14ac:dyDescent="0.2">
      <c r="A792" s="70">
        <v>788</v>
      </c>
      <c r="B792" s="223" t="s">
        <v>1847</v>
      </c>
      <c r="C792" s="224"/>
      <c r="D792" s="225" t="s">
        <v>121</v>
      </c>
      <c r="E792" s="226">
        <v>1</v>
      </c>
      <c r="F792" s="226" t="s">
        <v>122</v>
      </c>
      <c r="G792" s="225" t="s">
        <v>1848</v>
      </c>
      <c r="H792" s="227" t="s">
        <v>124</v>
      </c>
      <c r="I792" s="225" t="s">
        <v>1849</v>
      </c>
      <c r="J792" s="225" t="s">
        <v>1832</v>
      </c>
      <c r="AU792" s="194"/>
      <c r="AV792" s="194"/>
      <c r="AW792" s="194"/>
      <c r="AX792" s="194"/>
      <c r="AY792" s="194"/>
      <c r="AZ792" s="194"/>
    </row>
    <row r="793" spans="1:52" ht="72" x14ac:dyDescent="0.2">
      <c r="A793" s="70">
        <v>789</v>
      </c>
      <c r="B793" s="223" t="s">
        <v>1850</v>
      </c>
      <c r="C793" s="224"/>
      <c r="D793" s="225" t="s">
        <v>121</v>
      </c>
      <c r="E793" s="226">
        <v>1</v>
      </c>
      <c r="F793" s="226" t="s">
        <v>467</v>
      </c>
      <c r="G793" s="228" t="s">
        <v>1851</v>
      </c>
      <c r="H793" s="229" t="s">
        <v>601</v>
      </c>
      <c r="I793" s="225" t="s">
        <v>1852</v>
      </c>
      <c r="J793" s="225" t="s">
        <v>1853</v>
      </c>
      <c r="AU793" s="194"/>
      <c r="AV793" s="194"/>
      <c r="AW793" s="194"/>
      <c r="AX793" s="194"/>
      <c r="AY793" s="194"/>
      <c r="AZ793" s="194"/>
    </row>
    <row r="794" spans="1:52" ht="48" x14ac:dyDescent="0.2">
      <c r="A794" s="70">
        <v>790</v>
      </c>
      <c r="B794" s="223" t="s">
        <v>1854</v>
      </c>
      <c r="C794" s="224"/>
      <c r="D794" s="225" t="s">
        <v>121</v>
      </c>
      <c r="E794" s="226">
        <v>1</v>
      </c>
      <c r="F794" s="226" t="s">
        <v>449</v>
      </c>
      <c r="G794" s="228" t="s">
        <v>1855</v>
      </c>
      <c r="H794" s="229" t="s">
        <v>168</v>
      </c>
      <c r="I794" s="225" t="s">
        <v>1856</v>
      </c>
      <c r="J794" s="225" t="s">
        <v>1832</v>
      </c>
      <c r="AU794" s="194"/>
      <c r="AV794" s="194"/>
      <c r="AW794" s="194"/>
      <c r="AX794" s="194"/>
      <c r="AY794" s="194"/>
      <c r="AZ794" s="194"/>
    </row>
    <row r="795" spans="1:52" ht="48" x14ac:dyDescent="0.2">
      <c r="A795" s="70">
        <v>791</v>
      </c>
      <c r="B795" s="223" t="s">
        <v>1857</v>
      </c>
      <c r="C795" s="224"/>
      <c r="D795" s="225" t="s">
        <v>156</v>
      </c>
      <c r="E795" s="226">
        <f>VLOOKUP(D795,'[1]000'!$B$19:$C$34,2,0)</f>
        <v>0.4</v>
      </c>
      <c r="F795" s="226"/>
      <c r="G795" s="228" t="s">
        <v>1858</v>
      </c>
      <c r="H795" s="229" t="s">
        <v>1859</v>
      </c>
      <c r="I795" s="225" t="s">
        <v>1860</v>
      </c>
      <c r="J795" s="225" t="s">
        <v>1832</v>
      </c>
      <c r="AU795" s="194"/>
      <c r="AV795" s="194"/>
      <c r="AW795" s="194"/>
      <c r="AX795" s="194"/>
      <c r="AY795" s="194"/>
      <c r="AZ795" s="194"/>
    </row>
    <row r="796" spans="1:52" ht="48" x14ac:dyDescent="0.2">
      <c r="A796" s="70">
        <v>792</v>
      </c>
      <c r="B796" s="223" t="s">
        <v>1861</v>
      </c>
      <c r="C796" s="224"/>
      <c r="D796" s="225" t="s">
        <v>156</v>
      </c>
      <c r="E796" s="226">
        <f>VLOOKUP(D796,'[1]000'!$B$19:$C$34,2,0)</f>
        <v>0.4</v>
      </c>
      <c r="F796" s="225"/>
      <c r="G796" s="228" t="s">
        <v>1862</v>
      </c>
      <c r="H796" s="229" t="s">
        <v>1859</v>
      </c>
      <c r="I796" s="225" t="s">
        <v>1860</v>
      </c>
      <c r="J796" s="225" t="s">
        <v>1832</v>
      </c>
      <c r="AU796" s="194"/>
      <c r="AV796" s="194"/>
      <c r="AW796" s="194"/>
      <c r="AX796" s="194"/>
      <c r="AY796" s="194"/>
      <c r="AZ796" s="194"/>
    </row>
    <row r="797" spans="1:52" ht="48" x14ac:dyDescent="0.2">
      <c r="A797" s="70">
        <v>793</v>
      </c>
      <c r="B797" s="223" t="s">
        <v>1863</v>
      </c>
      <c r="C797" s="224"/>
      <c r="D797" s="225" t="s">
        <v>156</v>
      </c>
      <c r="E797" s="226">
        <f>VLOOKUP(D797,'[1]000'!$B$19:$C$34,2,0)</f>
        <v>0.4</v>
      </c>
      <c r="F797" s="226"/>
      <c r="G797" s="228" t="s">
        <v>1864</v>
      </c>
      <c r="H797" s="229" t="s">
        <v>1859</v>
      </c>
      <c r="I797" s="225" t="s">
        <v>1860</v>
      </c>
      <c r="J797" s="225" t="s">
        <v>1832</v>
      </c>
      <c r="AU797" s="194"/>
      <c r="AV797" s="194"/>
      <c r="AW797" s="194"/>
      <c r="AX797" s="194"/>
      <c r="AY797" s="194"/>
      <c r="AZ797" s="194"/>
    </row>
    <row r="798" spans="1:52" ht="48" x14ac:dyDescent="0.2">
      <c r="A798" s="70">
        <v>794</v>
      </c>
      <c r="B798" s="223" t="s">
        <v>1865</v>
      </c>
      <c r="C798" s="224"/>
      <c r="D798" s="225" t="s">
        <v>121</v>
      </c>
      <c r="E798" s="226">
        <v>1</v>
      </c>
      <c r="F798" s="226" t="s">
        <v>449</v>
      </c>
      <c r="G798" s="228" t="s">
        <v>1866</v>
      </c>
      <c r="H798" s="229" t="s">
        <v>129</v>
      </c>
      <c r="I798" s="225" t="s">
        <v>1867</v>
      </c>
      <c r="J798" s="225" t="s">
        <v>1832</v>
      </c>
      <c r="AU798" s="194"/>
      <c r="AV798" s="194"/>
      <c r="AW798" s="194"/>
      <c r="AX798" s="194"/>
      <c r="AY798" s="194"/>
      <c r="AZ798" s="194"/>
    </row>
    <row r="799" spans="1:52" ht="72" x14ac:dyDescent="0.2">
      <c r="A799" s="70">
        <v>795</v>
      </c>
      <c r="B799" s="223" t="s">
        <v>1868</v>
      </c>
      <c r="C799" s="224"/>
      <c r="D799" s="225" t="s">
        <v>133</v>
      </c>
      <c r="E799" s="226">
        <f>VLOOKUP(D799,'[1]000'!$B$19:$C$34,2,0)</f>
        <v>0.6</v>
      </c>
      <c r="F799" s="226"/>
      <c r="G799" s="228" t="s">
        <v>1869</v>
      </c>
      <c r="H799" s="229" t="s">
        <v>135</v>
      </c>
      <c r="I799" s="225" t="s">
        <v>1870</v>
      </c>
      <c r="J799" s="225" t="s">
        <v>1832</v>
      </c>
      <c r="AU799" s="194"/>
      <c r="AV799" s="194"/>
      <c r="AW799" s="194"/>
      <c r="AX799" s="194"/>
      <c r="AY799" s="194"/>
      <c r="AZ799" s="194"/>
    </row>
    <row r="800" spans="1:52" x14ac:dyDescent="0.2">
      <c r="A800" s="70">
        <v>796</v>
      </c>
      <c r="B800" s="223" t="s">
        <v>1871</v>
      </c>
      <c r="C800" s="224"/>
      <c r="D800" s="225" t="s">
        <v>480</v>
      </c>
      <c r="E800" s="226">
        <f>VLOOKUP(D800,'[1]000'!$B$19:$C$34,2,0)</f>
        <v>1</v>
      </c>
      <c r="F800" s="226"/>
      <c r="G800" s="228" t="s">
        <v>481</v>
      </c>
      <c r="H800" s="229" t="s">
        <v>677</v>
      </c>
      <c r="I800" s="225" t="s">
        <v>1849</v>
      </c>
      <c r="J800" s="225" t="s">
        <v>1832</v>
      </c>
      <c r="AU800" s="194"/>
      <c r="AV800" s="194"/>
      <c r="AW800" s="194"/>
      <c r="AX800" s="194"/>
      <c r="AY800" s="194"/>
      <c r="AZ800" s="194"/>
    </row>
    <row r="801" spans="1:52" x14ac:dyDescent="0.2">
      <c r="A801" s="70">
        <v>797</v>
      </c>
      <c r="B801" s="223" t="s">
        <v>1872</v>
      </c>
      <c r="C801" s="224"/>
      <c r="D801" s="225" t="s">
        <v>480</v>
      </c>
      <c r="E801" s="226">
        <f>VLOOKUP(D801,'[1]000'!$B$19:$C$34,2,0)</f>
        <v>1</v>
      </c>
      <c r="F801" s="226"/>
      <c r="G801" s="228" t="s">
        <v>481</v>
      </c>
      <c r="H801" s="229" t="s">
        <v>677</v>
      </c>
      <c r="I801" s="225" t="s">
        <v>1849</v>
      </c>
      <c r="J801" s="225" t="s">
        <v>1832</v>
      </c>
      <c r="AU801" s="194"/>
      <c r="AV801" s="194"/>
      <c r="AW801" s="194"/>
      <c r="AX801" s="194"/>
      <c r="AY801" s="194"/>
      <c r="AZ801" s="194"/>
    </row>
    <row r="802" spans="1:52" ht="48" x14ac:dyDescent="0.2">
      <c r="A802" s="70">
        <v>798</v>
      </c>
      <c r="B802" s="223" t="s">
        <v>1873</v>
      </c>
      <c r="C802" s="224"/>
      <c r="D802" s="225" t="s">
        <v>133</v>
      </c>
      <c r="E802" s="226">
        <f>VLOOKUP(D802,'[1]000'!$B$19:$C$34,2,0)</f>
        <v>0.6</v>
      </c>
      <c r="F802" s="226"/>
      <c r="G802" s="228" t="s">
        <v>1874</v>
      </c>
      <c r="H802" s="229" t="s">
        <v>135</v>
      </c>
      <c r="I802" s="225" t="s">
        <v>1875</v>
      </c>
      <c r="J802" s="225" t="s">
        <v>1832</v>
      </c>
      <c r="AU802" s="194"/>
      <c r="AV802" s="194"/>
      <c r="AW802" s="194"/>
      <c r="AX802" s="194"/>
      <c r="AY802" s="194"/>
      <c r="AZ802" s="194"/>
    </row>
    <row r="803" spans="1:52" ht="48" x14ac:dyDescent="0.2">
      <c r="A803" s="70">
        <v>799</v>
      </c>
      <c r="B803" s="223" t="s">
        <v>1876</v>
      </c>
      <c r="C803" s="224"/>
      <c r="D803" s="225" t="s">
        <v>133</v>
      </c>
      <c r="E803" s="226">
        <f>VLOOKUP(D803,'[1]000'!$B$19:$C$34,2,0)</f>
        <v>0.6</v>
      </c>
      <c r="F803" s="226"/>
      <c r="G803" s="228" t="s">
        <v>1877</v>
      </c>
      <c r="H803" s="229" t="s">
        <v>135</v>
      </c>
      <c r="I803" s="225" t="s">
        <v>1878</v>
      </c>
      <c r="J803" s="225" t="s">
        <v>1832</v>
      </c>
      <c r="AU803" s="194"/>
      <c r="AV803" s="194"/>
      <c r="AW803" s="194"/>
      <c r="AX803" s="194"/>
      <c r="AY803" s="194"/>
      <c r="AZ803" s="194"/>
    </row>
    <row r="804" spans="1:52" ht="72" x14ac:dyDescent="0.2">
      <c r="A804" s="70">
        <v>800</v>
      </c>
      <c r="B804" s="223" t="s">
        <v>1879</v>
      </c>
      <c r="C804" s="224"/>
      <c r="D804" s="225" t="s">
        <v>179</v>
      </c>
      <c r="E804" s="226">
        <f>VLOOKUP(D804,'[1]000'!$B$19:$C$34,2,0)</f>
        <v>0.2</v>
      </c>
      <c r="F804" s="226"/>
      <c r="G804" s="228" t="s">
        <v>1880</v>
      </c>
      <c r="H804" s="229" t="s">
        <v>1881</v>
      </c>
      <c r="I804" s="225" t="s">
        <v>1882</v>
      </c>
      <c r="J804" s="225" t="s">
        <v>1832</v>
      </c>
      <c r="AU804" s="194"/>
      <c r="AV804" s="194"/>
      <c r="AW804" s="194"/>
      <c r="AX804" s="194"/>
      <c r="AY804" s="194"/>
      <c r="AZ804" s="194"/>
    </row>
    <row r="805" spans="1:52" ht="96" x14ac:dyDescent="0.2">
      <c r="A805" s="70">
        <v>801</v>
      </c>
      <c r="B805" s="223" t="s">
        <v>1883</v>
      </c>
      <c r="C805" s="224"/>
      <c r="D805" s="225" t="s">
        <v>121</v>
      </c>
      <c r="E805" s="226">
        <v>1</v>
      </c>
      <c r="F805" s="226" t="s">
        <v>1693</v>
      </c>
      <c r="G805" s="228" t="s">
        <v>1884</v>
      </c>
      <c r="H805" s="229" t="s">
        <v>129</v>
      </c>
      <c r="I805" s="225" t="s">
        <v>1885</v>
      </c>
      <c r="J805" s="225" t="s">
        <v>1832</v>
      </c>
      <c r="AU805" s="194"/>
      <c r="AV805" s="194"/>
      <c r="AW805" s="194"/>
      <c r="AX805" s="194"/>
      <c r="AY805" s="194"/>
      <c r="AZ805" s="194"/>
    </row>
    <row r="806" spans="1:52" ht="72" x14ac:dyDescent="0.2">
      <c r="A806" s="70">
        <v>802</v>
      </c>
      <c r="B806" s="223" t="s">
        <v>1886</v>
      </c>
      <c r="C806" s="224"/>
      <c r="D806" s="225" t="s">
        <v>121</v>
      </c>
      <c r="E806" s="226">
        <v>1</v>
      </c>
      <c r="F806" s="226" t="s">
        <v>122</v>
      </c>
      <c r="G806" s="228" t="s">
        <v>1078</v>
      </c>
      <c r="H806" s="229" t="s">
        <v>762</v>
      </c>
      <c r="I806" s="225" t="s">
        <v>1887</v>
      </c>
      <c r="J806" s="225" t="s">
        <v>1832</v>
      </c>
      <c r="AU806" s="194"/>
      <c r="AV806" s="194"/>
      <c r="AW806" s="194"/>
      <c r="AX806" s="194"/>
      <c r="AY806" s="194"/>
      <c r="AZ806" s="194"/>
    </row>
    <row r="807" spans="1:52" ht="48" x14ac:dyDescent="0.2">
      <c r="A807" s="70">
        <v>803</v>
      </c>
      <c r="B807" s="223" t="s">
        <v>1888</v>
      </c>
      <c r="C807" s="224"/>
      <c r="D807" s="225" t="s">
        <v>156</v>
      </c>
      <c r="E807" s="226">
        <f>VLOOKUP(D807,'[1]000'!$B$19:$C$34,2,0)</f>
        <v>0.4</v>
      </c>
      <c r="F807" s="226"/>
      <c r="G807" s="228" t="s">
        <v>1889</v>
      </c>
      <c r="H807" s="229" t="s">
        <v>1890</v>
      </c>
      <c r="I807" s="225" t="s">
        <v>1891</v>
      </c>
      <c r="J807" s="225" t="s">
        <v>1832</v>
      </c>
      <c r="AU807" s="194"/>
      <c r="AV807" s="194"/>
      <c r="AW807" s="194"/>
      <c r="AX807" s="194"/>
      <c r="AY807" s="194"/>
      <c r="AZ807" s="194"/>
    </row>
    <row r="808" spans="1:52" ht="48" x14ac:dyDescent="0.2">
      <c r="A808" s="70">
        <v>804</v>
      </c>
      <c r="B808" s="223" t="s">
        <v>1892</v>
      </c>
      <c r="C808" s="224"/>
      <c r="D808" s="225" t="s">
        <v>133</v>
      </c>
      <c r="E808" s="226">
        <f>VLOOKUP(D808,'[1]000'!$B$19:$C$34,2,0)</f>
        <v>0.6</v>
      </c>
      <c r="F808" s="226"/>
      <c r="G808" s="228" t="s">
        <v>1893</v>
      </c>
      <c r="H808" s="229" t="s">
        <v>135</v>
      </c>
      <c r="I808" s="225" t="s">
        <v>1894</v>
      </c>
      <c r="J808" s="225" t="s">
        <v>1832</v>
      </c>
      <c r="AU808" s="194"/>
      <c r="AV808" s="194"/>
      <c r="AW808" s="194"/>
      <c r="AX808" s="194"/>
      <c r="AY808" s="194"/>
      <c r="AZ808" s="194"/>
    </row>
    <row r="809" spans="1:52" ht="72" x14ac:dyDescent="0.2">
      <c r="A809" s="70">
        <v>805</v>
      </c>
      <c r="B809" s="223" t="s">
        <v>1895</v>
      </c>
      <c r="C809" s="224"/>
      <c r="D809" s="225" t="s">
        <v>179</v>
      </c>
      <c r="E809" s="226">
        <f>VLOOKUP(D809,'[1]000'!$B$19:$C$34,2,0)</f>
        <v>0.2</v>
      </c>
      <c r="F809" s="226"/>
      <c r="G809" s="228" t="s">
        <v>1896</v>
      </c>
      <c r="H809" s="229" t="s">
        <v>486</v>
      </c>
      <c r="I809" s="225" t="s">
        <v>1849</v>
      </c>
      <c r="J809" s="225" t="s">
        <v>1832</v>
      </c>
      <c r="AU809" s="194"/>
      <c r="AV809" s="194"/>
      <c r="AW809" s="194"/>
      <c r="AX809" s="194"/>
      <c r="AY809" s="194"/>
      <c r="AZ809" s="194"/>
    </row>
    <row r="810" spans="1:52" ht="72" x14ac:dyDescent="0.2">
      <c r="A810" s="70">
        <v>806</v>
      </c>
      <c r="B810" s="223" t="s">
        <v>1897</v>
      </c>
      <c r="C810" s="224"/>
      <c r="D810" s="225" t="s">
        <v>179</v>
      </c>
      <c r="E810" s="226">
        <f>VLOOKUP(D810,'[1]000'!$B$19:$C$34,2,0)</f>
        <v>0.2</v>
      </c>
      <c r="F810" s="226"/>
      <c r="G810" s="228" t="s">
        <v>1898</v>
      </c>
      <c r="H810" s="229" t="s">
        <v>486</v>
      </c>
      <c r="I810" s="225" t="s">
        <v>1849</v>
      </c>
      <c r="J810" s="225" t="s">
        <v>1832</v>
      </c>
      <c r="AU810" s="194"/>
      <c r="AV810" s="194"/>
      <c r="AW810" s="194"/>
      <c r="AX810" s="194"/>
      <c r="AY810" s="194"/>
      <c r="AZ810" s="194"/>
    </row>
    <row r="811" spans="1:52" ht="72" x14ac:dyDescent="0.2">
      <c r="A811" s="70">
        <v>807</v>
      </c>
      <c r="B811" s="223" t="s">
        <v>1899</v>
      </c>
      <c r="C811" s="224"/>
      <c r="D811" s="225" t="s">
        <v>179</v>
      </c>
      <c r="E811" s="226">
        <f>VLOOKUP(D811,'[1]000'!$B$19:$C$34,2,0)</f>
        <v>0.2</v>
      </c>
      <c r="F811" s="226"/>
      <c r="G811" s="228" t="s">
        <v>559</v>
      </c>
      <c r="H811" s="229" t="s">
        <v>486</v>
      </c>
      <c r="I811" s="225" t="s">
        <v>1849</v>
      </c>
      <c r="J811" s="225" t="s">
        <v>1832</v>
      </c>
      <c r="AU811" s="194"/>
      <c r="AV811" s="194"/>
      <c r="AW811" s="194"/>
      <c r="AX811" s="194"/>
      <c r="AY811" s="194"/>
      <c r="AZ811" s="194"/>
    </row>
    <row r="812" spans="1:52" ht="48" x14ac:dyDescent="0.2">
      <c r="A812" s="70">
        <v>808</v>
      </c>
      <c r="B812" s="223" t="s">
        <v>1900</v>
      </c>
      <c r="C812" s="224"/>
      <c r="D812" s="225" t="s">
        <v>121</v>
      </c>
      <c r="E812" s="226">
        <v>1</v>
      </c>
      <c r="F812" s="226" t="s">
        <v>449</v>
      </c>
      <c r="G812" s="228" t="s">
        <v>1901</v>
      </c>
      <c r="H812" s="227" t="s">
        <v>437</v>
      </c>
      <c r="I812" s="225" t="s">
        <v>1856</v>
      </c>
      <c r="J812" s="225" t="s">
        <v>1832</v>
      </c>
      <c r="AU812" s="194"/>
      <c r="AV812" s="194"/>
      <c r="AW812" s="194"/>
      <c r="AX812" s="194"/>
      <c r="AY812" s="194"/>
      <c r="AZ812" s="194"/>
    </row>
    <row r="813" spans="1:52" s="185" customFormat="1" ht="48" x14ac:dyDescent="0.2">
      <c r="A813" s="70">
        <v>809</v>
      </c>
      <c r="B813" s="223" t="s">
        <v>1902</v>
      </c>
      <c r="C813" s="224"/>
      <c r="D813" s="225" t="s">
        <v>121</v>
      </c>
      <c r="E813" s="226">
        <v>1</v>
      </c>
      <c r="F813" s="226" t="s">
        <v>449</v>
      </c>
      <c r="G813" s="228" t="s">
        <v>1903</v>
      </c>
      <c r="H813" s="227" t="s">
        <v>437</v>
      </c>
      <c r="I813" s="225" t="s">
        <v>1904</v>
      </c>
      <c r="J813" s="225" t="s">
        <v>1832</v>
      </c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</row>
    <row r="814" spans="1:52" ht="92.25" customHeight="1" x14ac:dyDescent="0.2">
      <c r="A814" s="70">
        <v>810</v>
      </c>
      <c r="B814" s="223" t="s">
        <v>1905</v>
      </c>
      <c r="C814" s="224"/>
      <c r="D814" s="225" t="s">
        <v>138</v>
      </c>
      <c r="E814" s="226">
        <f>VLOOKUP(D814,'[1]000'!$B$19:$C$34,2,0)</f>
        <v>0.8</v>
      </c>
      <c r="F814" s="226"/>
      <c r="G814" s="228" t="s">
        <v>1906</v>
      </c>
      <c r="H814" s="229" t="s">
        <v>135</v>
      </c>
      <c r="I814" s="225" t="s">
        <v>1907</v>
      </c>
      <c r="J814" s="225" t="s">
        <v>1908</v>
      </c>
      <c r="AU814" s="194"/>
      <c r="AV814" s="194"/>
      <c r="AW814" s="194"/>
      <c r="AX814" s="194"/>
      <c r="AY814" s="194"/>
      <c r="AZ814" s="194"/>
    </row>
    <row r="815" spans="1:52" ht="72" x14ac:dyDescent="0.2">
      <c r="A815" s="70">
        <v>811</v>
      </c>
      <c r="B815" s="223" t="s">
        <v>1909</v>
      </c>
      <c r="C815" s="224"/>
      <c r="D815" s="225" t="s">
        <v>138</v>
      </c>
      <c r="E815" s="226">
        <f>VLOOKUP(D815,'[1]000'!$B$19:$C$34,2,0)</f>
        <v>0.8</v>
      </c>
      <c r="F815" s="226"/>
      <c r="G815" s="228" t="s">
        <v>1910</v>
      </c>
      <c r="H815" s="229" t="s">
        <v>135</v>
      </c>
      <c r="I815" s="225" t="s">
        <v>1911</v>
      </c>
      <c r="J815" s="225" t="s">
        <v>1908</v>
      </c>
      <c r="AU815" s="194"/>
      <c r="AV815" s="194"/>
      <c r="AW815" s="194"/>
      <c r="AX815" s="194"/>
      <c r="AY815" s="194"/>
      <c r="AZ815" s="194"/>
    </row>
    <row r="816" spans="1:52" ht="72" x14ac:dyDescent="0.2">
      <c r="A816" s="70">
        <v>812</v>
      </c>
      <c r="B816" s="223" t="s">
        <v>1912</v>
      </c>
      <c r="C816" s="224"/>
      <c r="D816" s="225" t="s">
        <v>138</v>
      </c>
      <c r="E816" s="226">
        <f>VLOOKUP(D816,'[1]000'!$B$19:$C$34,2,0)</f>
        <v>0.8</v>
      </c>
      <c r="F816" s="226"/>
      <c r="G816" s="228" t="s">
        <v>1913</v>
      </c>
      <c r="H816" s="229" t="s">
        <v>150</v>
      </c>
      <c r="I816" s="225" t="s">
        <v>1914</v>
      </c>
      <c r="J816" s="225" t="s">
        <v>1908</v>
      </c>
      <c r="AU816" s="194"/>
      <c r="AV816" s="194"/>
      <c r="AW816" s="194"/>
      <c r="AX816" s="194"/>
      <c r="AY816" s="194"/>
      <c r="AZ816" s="194"/>
    </row>
    <row r="817" spans="1:52" ht="48" x14ac:dyDescent="0.2">
      <c r="A817" s="70">
        <v>813</v>
      </c>
      <c r="B817" s="223" t="s">
        <v>1915</v>
      </c>
      <c r="C817" s="224"/>
      <c r="D817" s="225" t="s">
        <v>133</v>
      </c>
      <c r="E817" s="226">
        <f>VLOOKUP(D817,'[1]000'!$B$19:$C$34,2,0)</f>
        <v>0.6</v>
      </c>
      <c r="F817" s="226"/>
      <c r="G817" s="228" t="s">
        <v>1916</v>
      </c>
      <c r="H817" s="229" t="s">
        <v>1917</v>
      </c>
      <c r="I817" s="225" t="s">
        <v>1918</v>
      </c>
      <c r="J817" s="225" t="s">
        <v>1908</v>
      </c>
      <c r="AU817" s="194"/>
      <c r="AV817" s="194"/>
      <c r="AW817" s="194"/>
      <c r="AX817" s="194"/>
      <c r="AY817" s="194"/>
      <c r="AZ817" s="194"/>
    </row>
    <row r="818" spans="1:52" ht="48" x14ac:dyDescent="0.2">
      <c r="A818" s="70">
        <v>814</v>
      </c>
      <c r="B818" s="223" t="s">
        <v>1919</v>
      </c>
      <c r="C818" s="224"/>
      <c r="D818" s="225" t="s">
        <v>133</v>
      </c>
      <c r="E818" s="226">
        <f>VLOOKUP(D818,'[1]000'!$B$19:$C$34,2,0)</f>
        <v>0.6</v>
      </c>
      <c r="F818" s="226"/>
      <c r="G818" s="228" t="s">
        <v>1920</v>
      </c>
      <c r="H818" s="229" t="s">
        <v>150</v>
      </c>
      <c r="I818" s="225" t="s">
        <v>1918</v>
      </c>
      <c r="J818" s="225" t="s">
        <v>1908</v>
      </c>
      <c r="AU818" s="194"/>
      <c r="AV818" s="194"/>
      <c r="AW818" s="194"/>
      <c r="AX818" s="194"/>
      <c r="AY818" s="194"/>
      <c r="AZ818" s="194"/>
    </row>
    <row r="819" spans="1:52" ht="48" x14ac:dyDescent="0.2">
      <c r="A819" s="70">
        <v>815</v>
      </c>
      <c r="B819" s="223" t="s">
        <v>1921</v>
      </c>
      <c r="C819" s="224"/>
      <c r="D819" s="225" t="s">
        <v>121</v>
      </c>
      <c r="E819" s="226">
        <v>1</v>
      </c>
      <c r="F819" s="226" t="s">
        <v>122</v>
      </c>
      <c r="G819" s="228" t="s">
        <v>1922</v>
      </c>
      <c r="H819" s="229" t="s">
        <v>762</v>
      </c>
      <c r="I819" s="225" t="s">
        <v>1923</v>
      </c>
      <c r="J819" s="225" t="s">
        <v>1908</v>
      </c>
      <c r="AU819" s="194"/>
      <c r="AV819" s="194"/>
      <c r="AW819" s="194"/>
      <c r="AX819" s="194"/>
      <c r="AY819" s="194"/>
      <c r="AZ819" s="194"/>
    </row>
    <row r="820" spans="1:52" ht="48" x14ac:dyDescent="0.2">
      <c r="A820" s="70">
        <v>816</v>
      </c>
      <c r="B820" s="223" t="s">
        <v>1924</v>
      </c>
      <c r="C820" s="224"/>
      <c r="D820" s="225" t="s">
        <v>121</v>
      </c>
      <c r="E820" s="226">
        <v>1</v>
      </c>
      <c r="F820" s="226" t="s">
        <v>464</v>
      </c>
      <c r="G820" s="228" t="s">
        <v>1925</v>
      </c>
      <c r="H820" s="70" t="s">
        <v>168</v>
      </c>
      <c r="I820" s="225" t="s">
        <v>1926</v>
      </c>
      <c r="J820" s="225" t="s">
        <v>1908</v>
      </c>
      <c r="AU820" s="194"/>
      <c r="AV820" s="194"/>
      <c r="AW820" s="194"/>
      <c r="AX820" s="194"/>
      <c r="AY820" s="194"/>
      <c r="AZ820" s="194"/>
    </row>
    <row r="821" spans="1:52" ht="73.5" customHeight="1" x14ac:dyDescent="0.2">
      <c r="A821" s="70">
        <v>817</v>
      </c>
      <c r="B821" s="223" t="s">
        <v>1927</v>
      </c>
      <c r="C821" s="224"/>
      <c r="D821" s="225" t="s">
        <v>121</v>
      </c>
      <c r="E821" s="226">
        <v>1</v>
      </c>
      <c r="F821" s="226" t="s">
        <v>122</v>
      </c>
      <c r="G821" s="225" t="s">
        <v>1928</v>
      </c>
      <c r="H821" s="227" t="s">
        <v>124</v>
      </c>
      <c r="I821" s="225" t="s">
        <v>1929</v>
      </c>
      <c r="J821" s="225" t="s">
        <v>1908</v>
      </c>
      <c r="AU821" s="194"/>
      <c r="AV821" s="194"/>
      <c r="AW821" s="194"/>
      <c r="AX821" s="194"/>
      <c r="AY821" s="194"/>
      <c r="AZ821" s="194"/>
    </row>
    <row r="822" spans="1:52" ht="48" x14ac:dyDescent="0.2">
      <c r="A822" s="70">
        <v>818</v>
      </c>
      <c r="B822" s="223" t="s">
        <v>1930</v>
      </c>
      <c r="C822" s="224"/>
      <c r="D822" s="225" t="s">
        <v>121</v>
      </c>
      <c r="E822" s="226">
        <v>1</v>
      </c>
      <c r="F822" s="226" t="s">
        <v>122</v>
      </c>
      <c r="G822" s="228" t="s">
        <v>1931</v>
      </c>
      <c r="H822" s="229" t="s">
        <v>168</v>
      </c>
      <c r="I822" s="225" t="s">
        <v>1932</v>
      </c>
      <c r="J822" s="225" t="s">
        <v>1908</v>
      </c>
      <c r="AU822" s="194"/>
      <c r="AV822" s="194"/>
      <c r="AW822" s="194"/>
      <c r="AX822" s="194"/>
      <c r="AY822" s="194"/>
      <c r="AZ822" s="194"/>
    </row>
    <row r="823" spans="1:52" ht="48" customHeight="1" x14ac:dyDescent="0.2">
      <c r="A823" s="70">
        <v>819</v>
      </c>
      <c r="B823" s="223" t="s">
        <v>1933</v>
      </c>
      <c r="C823" s="224"/>
      <c r="D823" s="225" t="s">
        <v>138</v>
      </c>
      <c r="E823" s="226">
        <f>VLOOKUP(D823,'[1]000'!$B$19:$C$34,2,0)</f>
        <v>0.8</v>
      </c>
      <c r="F823" s="226"/>
      <c r="G823" s="228" t="s">
        <v>1934</v>
      </c>
      <c r="H823" s="229" t="s">
        <v>150</v>
      </c>
      <c r="I823" s="225" t="s">
        <v>1935</v>
      </c>
      <c r="J823" s="225" t="s">
        <v>1908</v>
      </c>
      <c r="AU823" s="194"/>
      <c r="AV823" s="194"/>
      <c r="AW823" s="194"/>
      <c r="AX823" s="194"/>
      <c r="AY823" s="194"/>
      <c r="AZ823" s="194"/>
    </row>
    <row r="824" spans="1:52" ht="96" customHeight="1" x14ac:dyDescent="0.2">
      <c r="A824" s="70">
        <v>820</v>
      </c>
      <c r="B824" s="223" t="s">
        <v>1936</v>
      </c>
      <c r="C824" s="224"/>
      <c r="D824" s="225" t="s">
        <v>138</v>
      </c>
      <c r="E824" s="226">
        <f>VLOOKUP(D824,'[1]000'!$B$19:$C$34,2,0)</f>
        <v>0.8</v>
      </c>
      <c r="F824" s="226"/>
      <c r="G824" s="228" t="s">
        <v>1937</v>
      </c>
      <c r="H824" s="229" t="s">
        <v>135</v>
      </c>
      <c r="I824" s="225" t="s">
        <v>1938</v>
      </c>
      <c r="J824" s="225" t="s">
        <v>1908</v>
      </c>
      <c r="AU824" s="194"/>
      <c r="AV824" s="194"/>
      <c r="AW824" s="194"/>
      <c r="AX824" s="194"/>
      <c r="AY824" s="194"/>
      <c r="AZ824" s="194"/>
    </row>
    <row r="825" spans="1:52" ht="96" customHeight="1" x14ac:dyDescent="0.2">
      <c r="A825" s="70">
        <v>821</v>
      </c>
      <c r="B825" s="223" t="s">
        <v>1939</v>
      </c>
      <c r="C825" s="224"/>
      <c r="D825" s="225" t="s">
        <v>138</v>
      </c>
      <c r="E825" s="226">
        <f>VLOOKUP(D825,'[1]000'!$B$19:$C$34,2,0)</f>
        <v>0.8</v>
      </c>
      <c r="F825" s="226"/>
      <c r="G825" s="228" t="s">
        <v>1940</v>
      </c>
      <c r="H825" s="229" t="s">
        <v>441</v>
      </c>
      <c r="I825" s="225" t="s">
        <v>1941</v>
      </c>
      <c r="J825" s="225" t="s">
        <v>1908</v>
      </c>
      <c r="AU825" s="194"/>
      <c r="AV825" s="194"/>
      <c r="AW825" s="194"/>
      <c r="AX825" s="194"/>
      <c r="AY825" s="194"/>
      <c r="AZ825" s="194"/>
    </row>
    <row r="826" spans="1:52" ht="96" customHeight="1" x14ac:dyDescent="0.2">
      <c r="A826" s="70">
        <v>822</v>
      </c>
      <c r="B826" s="223" t="s">
        <v>1942</v>
      </c>
      <c r="C826" s="224"/>
      <c r="D826" s="225" t="s">
        <v>133</v>
      </c>
      <c r="E826" s="226">
        <f>VLOOKUP(D826,'[1]000'!$B$19:$C$34,2,0)</f>
        <v>0.6</v>
      </c>
      <c r="F826" s="226"/>
      <c r="G826" s="228" t="s">
        <v>1943</v>
      </c>
      <c r="H826" s="227" t="s">
        <v>441</v>
      </c>
      <c r="I826" s="225" t="s">
        <v>1944</v>
      </c>
      <c r="J826" s="225" t="s">
        <v>1908</v>
      </c>
      <c r="AU826" s="194"/>
      <c r="AV826" s="194"/>
      <c r="AW826" s="194"/>
      <c r="AX826" s="194"/>
      <c r="AY826" s="194"/>
      <c r="AZ826" s="194"/>
    </row>
    <row r="827" spans="1:52" ht="96" customHeight="1" x14ac:dyDescent="0.2">
      <c r="A827" s="70">
        <v>823</v>
      </c>
      <c r="B827" s="223" t="s">
        <v>1945</v>
      </c>
      <c r="C827" s="224"/>
      <c r="D827" s="225" t="s">
        <v>156</v>
      </c>
      <c r="E827" s="226">
        <v>0.4</v>
      </c>
      <c r="F827" s="226"/>
      <c r="G827" s="228" t="s">
        <v>1946</v>
      </c>
      <c r="H827" s="227" t="s">
        <v>918</v>
      </c>
      <c r="I827" s="225" t="s">
        <v>1947</v>
      </c>
      <c r="J827" s="225" t="s">
        <v>1908</v>
      </c>
      <c r="AU827" s="194"/>
      <c r="AV827" s="194"/>
      <c r="AW827" s="194"/>
      <c r="AX827" s="194"/>
      <c r="AY827" s="194"/>
      <c r="AZ827" s="194"/>
    </row>
    <row r="828" spans="1:52" s="233" customFormat="1" ht="70.5" customHeight="1" x14ac:dyDescent="0.2">
      <c r="A828" s="70">
        <v>824</v>
      </c>
      <c r="B828" s="223" t="s">
        <v>1948</v>
      </c>
      <c r="C828" s="224"/>
      <c r="D828" s="225" t="s">
        <v>133</v>
      </c>
      <c r="E828" s="226">
        <f>VLOOKUP(D828,'[1]000'!$B$19:$C$34,2,0)</f>
        <v>0.6</v>
      </c>
      <c r="F828" s="226"/>
      <c r="G828" s="228" t="s">
        <v>1949</v>
      </c>
      <c r="H828" s="227" t="s">
        <v>1950</v>
      </c>
      <c r="I828" s="225" t="s">
        <v>1941</v>
      </c>
      <c r="J828" s="225" t="s">
        <v>1908</v>
      </c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</row>
    <row r="829" spans="1:52" s="233" customFormat="1" ht="114" customHeight="1" x14ac:dyDescent="0.2">
      <c r="A829" s="70">
        <v>825</v>
      </c>
      <c r="B829" s="223" t="s">
        <v>1951</v>
      </c>
      <c r="C829" s="224"/>
      <c r="D829" s="225" t="s">
        <v>133</v>
      </c>
      <c r="E829" s="226">
        <f>VLOOKUP(D829,'[2]000'!$B$19:$C$34,2,0)</f>
        <v>0.6</v>
      </c>
      <c r="F829" s="226"/>
      <c r="G829" s="228" t="s">
        <v>1952</v>
      </c>
      <c r="H829" s="227" t="s">
        <v>1808</v>
      </c>
      <c r="I829" s="225" t="s">
        <v>1953</v>
      </c>
      <c r="J829" s="225" t="s">
        <v>1908</v>
      </c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</row>
    <row r="830" spans="1:52" ht="48" x14ac:dyDescent="0.2">
      <c r="A830" s="70">
        <v>826</v>
      </c>
      <c r="B830" s="223" t="s">
        <v>1954</v>
      </c>
      <c r="C830" s="224"/>
      <c r="D830" s="225" t="s">
        <v>121</v>
      </c>
      <c r="E830" s="226">
        <v>1</v>
      </c>
      <c r="F830" s="226" t="s">
        <v>122</v>
      </c>
      <c r="G830" s="228" t="s">
        <v>1955</v>
      </c>
      <c r="H830" s="229" t="s">
        <v>146</v>
      </c>
      <c r="I830" s="225" t="s">
        <v>1956</v>
      </c>
      <c r="J830" s="225" t="s">
        <v>1957</v>
      </c>
      <c r="AU830" s="194"/>
      <c r="AV830" s="194"/>
      <c r="AW830" s="194"/>
      <c r="AX830" s="194"/>
      <c r="AY830" s="194"/>
      <c r="AZ830" s="194"/>
    </row>
    <row r="831" spans="1:52" ht="48" x14ac:dyDescent="0.2">
      <c r="A831" s="70">
        <v>827</v>
      </c>
      <c r="B831" s="223" t="s">
        <v>1958</v>
      </c>
      <c r="C831" s="224"/>
      <c r="D831" s="225" t="s">
        <v>121</v>
      </c>
      <c r="E831" s="226">
        <v>1</v>
      </c>
      <c r="F831" s="226" t="s">
        <v>520</v>
      </c>
      <c r="G831" s="228" t="s">
        <v>1959</v>
      </c>
      <c r="H831" s="229" t="s">
        <v>762</v>
      </c>
      <c r="I831" s="225" t="s">
        <v>1960</v>
      </c>
      <c r="J831" s="225" t="s">
        <v>1957</v>
      </c>
      <c r="AU831" s="194"/>
      <c r="AV831" s="194"/>
      <c r="AW831" s="194"/>
      <c r="AX831" s="194"/>
      <c r="AY831" s="194"/>
      <c r="AZ831" s="194"/>
    </row>
    <row r="832" spans="1:52" ht="48" x14ac:dyDescent="0.2">
      <c r="A832" s="70">
        <v>828</v>
      </c>
      <c r="B832" s="223" t="s">
        <v>1961</v>
      </c>
      <c r="C832" s="224"/>
      <c r="D832" s="225" t="s">
        <v>121</v>
      </c>
      <c r="E832" s="226">
        <v>1</v>
      </c>
      <c r="F832" s="226" t="s">
        <v>464</v>
      </c>
      <c r="G832" s="228" t="s">
        <v>1962</v>
      </c>
      <c r="H832" s="229" t="s">
        <v>168</v>
      </c>
      <c r="I832" s="225" t="s">
        <v>1960</v>
      </c>
      <c r="J832" s="225" t="s">
        <v>1957</v>
      </c>
      <c r="AU832" s="194"/>
      <c r="AV832" s="194"/>
      <c r="AW832" s="194"/>
      <c r="AX832" s="194"/>
      <c r="AY832" s="194"/>
      <c r="AZ832" s="194"/>
    </row>
    <row r="833" spans="1:52" ht="90.75" customHeight="1" x14ac:dyDescent="0.2">
      <c r="A833" s="70">
        <v>829</v>
      </c>
      <c r="B833" s="223" t="s">
        <v>1963</v>
      </c>
      <c r="C833" s="224"/>
      <c r="D833" s="225" t="s">
        <v>133</v>
      </c>
      <c r="E833" s="226">
        <f>VLOOKUP(D833,'[1]000'!$B$19:$C$34,2,0)</f>
        <v>0.6</v>
      </c>
      <c r="F833" s="226"/>
      <c r="G833" s="228" t="s">
        <v>1964</v>
      </c>
      <c r="H833" s="227" t="s">
        <v>124</v>
      </c>
      <c r="I833" s="225" t="s">
        <v>1965</v>
      </c>
      <c r="J833" s="225" t="s">
        <v>1957</v>
      </c>
      <c r="AU833" s="194"/>
      <c r="AV833" s="194"/>
      <c r="AW833" s="194"/>
      <c r="AX833" s="194"/>
      <c r="AY833" s="194"/>
      <c r="AZ833" s="194"/>
    </row>
    <row r="834" spans="1:52" ht="120" x14ac:dyDescent="0.2">
      <c r="A834" s="70">
        <v>830</v>
      </c>
      <c r="B834" s="223" t="s">
        <v>1966</v>
      </c>
      <c r="C834" s="224"/>
      <c r="D834" s="225" t="s">
        <v>179</v>
      </c>
      <c r="E834" s="226">
        <f>VLOOKUP(D834,'[1]000'!$B$19:$C$34,2,0)</f>
        <v>0.2</v>
      </c>
      <c r="F834" s="226"/>
      <c r="G834" s="228" t="s">
        <v>1967</v>
      </c>
      <c r="H834" s="229" t="s">
        <v>774</v>
      </c>
      <c r="I834" s="225" t="s">
        <v>1968</v>
      </c>
      <c r="J834" s="225" t="s">
        <v>1957</v>
      </c>
      <c r="AU834" s="194"/>
      <c r="AV834" s="194"/>
      <c r="AW834" s="194"/>
      <c r="AX834" s="194"/>
      <c r="AY834" s="194"/>
      <c r="AZ834" s="194"/>
    </row>
    <row r="835" spans="1:52" ht="72" x14ac:dyDescent="0.2">
      <c r="A835" s="70">
        <v>831</v>
      </c>
      <c r="B835" s="223" t="s">
        <v>1969</v>
      </c>
      <c r="C835" s="224"/>
      <c r="D835" s="225" t="s">
        <v>121</v>
      </c>
      <c r="E835" s="226">
        <v>1</v>
      </c>
      <c r="F835" s="226" t="s">
        <v>122</v>
      </c>
      <c r="G835" s="225" t="s">
        <v>1970</v>
      </c>
      <c r="H835" s="227" t="s">
        <v>124</v>
      </c>
      <c r="I835" s="225" t="s">
        <v>1971</v>
      </c>
      <c r="J835" s="225" t="s">
        <v>1957</v>
      </c>
      <c r="AU835" s="194"/>
      <c r="AV835" s="194"/>
      <c r="AW835" s="194"/>
      <c r="AX835" s="194"/>
      <c r="AY835" s="194"/>
      <c r="AZ835" s="194"/>
    </row>
    <row r="836" spans="1:52" ht="48" x14ac:dyDescent="0.2">
      <c r="A836" s="70">
        <v>832</v>
      </c>
      <c r="B836" s="223" t="s">
        <v>1972</v>
      </c>
      <c r="C836" s="224"/>
      <c r="D836" s="225" t="s">
        <v>133</v>
      </c>
      <c r="E836" s="226">
        <f>VLOOKUP(D836,'[1]000'!$B$19:$C$34,2,0)</f>
        <v>0.6</v>
      </c>
      <c r="F836" s="226"/>
      <c r="G836" s="228" t="s">
        <v>1973</v>
      </c>
      <c r="H836" s="229" t="s">
        <v>1974</v>
      </c>
      <c r="I836" s="225" t="s">
        <v>1975</v>
      </c>
      <c r="J836" s="261" t="s">
        <v>1957</v>
      </c>
      <c r="AU836" s="194"/>
      <c r="AV836" s="194"/>
      <c r="AW836" s="194"/>
      <c r="AX836" s="194"/>
      <c r="AY836" s="194"/>
      <c r="AZ836" s="194"/>
    </row>
    <row r="837" spans="1:52" ht="48" x14ac:dyDescent="0.2">
      <c r="A837" s="70">
        <v>833</v>
      </c>
      <c r="B837" s="223" t="s">
        <v>1976</v>
      </c>
      <c r="C837" s="224"/>
      <c r="D837" s="225" t="s">
        <v>133</v>
      </c>
      <c r="E837" s="226">
        <f>VLOOKUP(D837,'[1]000'!$B$19:$C$34,2,0)</f>
        <v>0.6</v>
      </c>
      <c r="F837" s="226"/>
      <c r="G837" s="228" t="s">
        <v>1977</v>
      </c>
      <c r="H837" s="229" t="s">
        <v>1974</v>
      </c>
      <c r="I837" s="225" t="s">
        <v>1978</v>
      </c>
      <c r="J837" s="261" t="s">
        <v>1957</v>
      </c>
      <c r="AU837" s="194"/>
      <c r="AV837" s="194"/>
      <c r="AW837" s="194"/>
      <c r="AX837" s="194"/>
      <c r="AY837" s="194"/>
      <c r="AZ837" s="194"/>
    </row>
    <row r="838" spans="1:52" ht="48" x14ac:dyDescent="0.2">
      <c r="A838" s="70">
        <v>834</v>
      </c>
      <c r="B838" s="223" t="s">
        <v>1979</v>
      </c>
      <c r="C838" s="224"/>
      <c r="D838" s="225" t="s">
        <v>133</v>
      </c>
      <c r="E838" s="226">
        <f>VLOOKUP(D838,'[1]000'!$B$19:$C$34,2,0)</f>
        <v>0.6</v>
      </c>
      <c r="F838" s="226"/>
      <c r="G838" s="228" t="s">
        <v>1980</v>
      </c>
      <c r="H838" s="229" t="s">
        <v>1974</v>
      </c>
      <c r="I838" s="225" t="s">
        <v>1981</v>
      </c>
      <c r="J838" s="261" t="s">
        <v>1957</v>
      </c>
      <c r="AU838" s="194"/>
      <c r="AV838" s="194"/>
      <c r="AW838" s="194"/>
      <c r="AX838" s="194"/>
      <c r="AY838" s="194"/>
      <c r="AZ838" s="194"/>
    </row>
    <row r="839" spans="1:52" ht="72" x14ac:dyDescent="0.2">
      <c r="A839" s="70">
        <v>835</v>
      </c>
      <c r="B839" s="223" t="s">
        <v>1982</v>
      </c>
      <c r="C839" s="224"/>
      <c r="D839" s="225" t="s">
        <v>121</v>
      </c>
      <c r="E839" s="226">
        <v>1</v>
      </c>
      <c r="F839" s="226" t="s">
        <v>1983</v>
      </c>
      <c r="G839" s="228" t="s">
        <v>1984</v>
      </c>
      <c r="H839" s="229" t="s">
        <v>1985</v>
      </c>
      <c r="I839" s="225" t="s">
        <v>1986</v>
      </c>
      <c r="J839" s="261" t="s">
        <v>1957</v>
      </c>
      <c r="AU839" s="194"/>
      <c r="AV839" s="194"/>
      <c r="AW839" s="194"/>
      <c r="AX839" s="194"/>
      <c r="AY839" s="194"/>
      <c r="AZ839" s="194"/>
    </row>
    <row r="840" spans="1:52" ht="72" x14ac:dyDescent="0.2">
      <c r="A840" s="70">
        <v>836</v>
      </c>
      <c r="B840" s="223" t="s">
        <v>1987</v>
      </c>
      <c r="C840" s="224"/>
      <c r="D840" s="225" t="s">
        <v>121</v>
      </c>
      <c r="E840" s="226">
        <v>1</v>
      </c>
      <c r="F840" s="226" t="s">
        <v>1983</v>
      </c>
      <c r="G840" s="228" t="s">
        <v>1988</v>
      </c>
      <c r="H840" s="229" t="s">
        <v>1989</v>
      </c>
      <c r="I840" s="225" t="s">
        <v>1990</v>
      </c>
      <c r="J840" s="261" t="s">
        <v>1957</v>
      </c>
      <c r="AU840" s="194"/>
      <c r="AV840" s="194"/>
      <c r="AW840" s="194"/>
      <c r="AX840" s="194"/>
      <c r="AY840" s="194"/>
      <c r="AZ840" s="194"/>
    </row>
    <row r="841" spans="1:52" ht="48" x14ac:dyDescent="0.2">
      <c r="A841" s="70">
        <v>837</v>
      </c>
      <c r="B841" s="223" t="s">
        <v>1991</v>
      </c>
      <c r="C841" s="224"/>
      <c r="D841" s="225" t="s">
        <v>121</v>
      </c>
      <c r="E841" s="226">
        <v>1</v>
      </c>
      <c r="F841" s="226" t="s">
        <v>449</v>
      </c>
      <c r="G841" s="228" t="s">
        <v>1992</v>
      </c>
      <c r="H841" s="229" t="s">
        <v>552</v>
      </c>
      <c r="I841" s="225" t="s">
        <v>1993</v>
      </c>
      <c r="J841" s="225" t="s">
        <v>1957</v>
      </c>
      <c r="AU841" s="194"/>
      <c r="AV841" s="194"/>
      <c r="AW841" s="194"/>
      <c r="AX841" s="194"/>
      <c r="AY841" s="194"/>
      <c r="AZ841" s="194"/>
    </row>
    <row r="842" spans="1:52" ht="48" x14ac:dyDescent="0.2">
      <c r="A842" s="70">
        <v>838</v>
      </c>
      <c r="B842" s="223" t="s">
        <v>1994</v>
      </c>
      <c r="C842" s="224"/>
      <c r="D842" s="225" t="s">
        <v>138</v>
      </c>
      <c r="E842" s="226">
        <f>VLOOKUP(D842,'[1]000'!$B$19:$C$34,2,0)</f>
        <v>0.8</v>
      </c>
      <c r="F842" s="226"/>
      <c r="G842" s="228" t="s">
        <v>1995</v>
      </c>
      <c r="H842" s="229" t="s">
        <v>135</v>
      </c>
      <c r="I842" s="225" t="s">
        <v>1996</v>
      </c>
      <c r="J842" s="225" t="s">
        <v>1957</v>
      </c>
      <c r="AU842" s="194"/>
      <c r="AV842" s="194"/>
      <c r="AW842" s="194"/>
      <c r="AX842" s="194"/>
      <c r="AY842" s="194"/>
      <c r="AZ842" s="194"/>
    </row>
    <row r="843" spans="1:52" ht="48" x14ac:dyDescent="0.2">
      <c r="A843" s="70">
        <v>839</v>
      </c>
      <c r="B843" s="223" t="s">
        <v>1997</v>
      </c>
      <c r="C843" s="224"/>
      <c r="D843" s="225" t="s">
        <v>121</v>
      </c>
      <c r="E843" s="226">
        <v>1</v>
      </c>
      <c r="F843" s="226" t="s">
        <v>449</v>
      </c>
      <c r="G843" s="228" t="s">
        <v>1998</v>
      </c>
      <c r="H843" s="229" t="s">
        <v>168</v>
      </c>
      <c r="I843" s="225" t="s">
        <v>1999</v>
      </c>
      <c r="J843" s="225" t="s">
        <v>1957</v>
      </c>
      <c r="AU843" s="194"/>
      <c r="AV843" s="194"/>
      <c r="AW843" s="194"/>
      <c r="AX843" s="194"/>
      <c r="AY843" s="194"/>
      <c r="AZ843" s="194"/>
    </row>
    <row r="844" spans="1:52" ht="96" x14ac:dyDescent="0.2">
      <c r="A844" s="70">
        <v>840</v>
      </c>
      <c r="B844" s="223" t="s">
        <v>2000</v>
      </c>
      <c r="C844" s="224"/>
      <c r="D844" s="225" t="s">
        <v>179</v>
      </c>
      <c r="E844" s="226">
        <f>VLOOKUP(D844,'[1]000'!$B$19:$C$34,2,0)</f>
        <v>0.2</v>
      </c>
      <c r="F844" s="226"/>
      <c r="G844" s="228" t="s">
        <v>2001</v>
      </c>
      <c r="H844" s="262">
        <v>242944</v>
      </c>
      <c r="I844" s="225" t="s">
        <v>2002</v>
      </c>
      <c r="J844" s="225" t="s">
        <v>1957</v>
      </c>
      <c r="AU844" s="194"/>
      <c r="AV844" s="194"/>
      <c r="AW844" s="194"/>
      <c r="AX844" s="194"/>
      <c r="AY844" s="194"/>
      <c r="AZ844" s="194"/>
    </row>
    <row r="845" spans="1:52" ht="96" x14ac:dyDescent="0.2">
      <c r="A845" s="70">
        <v>841</v>
      </c>
      <c r="B845" s="223" t="s">
        <v>2003</v>
      </c>
      <c r="C845" s="224"/>
      <c r="D845" s="225" t="s">
        <v>179</v>
      </c>
      <c r="E845" s="226">
        <f>VLOOKUP(D845,'[1]000'!$B$19:$C$34,2,0)</f>
        <v>0.2</v>
      </c>
      <c r="F845" s="226"/>
      <c r="G845" s="228" t="s">
        <v>2001</v>
      </c>
      <c r="H845" s="262">
        <v>242944</v>
      </c>
      <c r="I845" s="225" t="s">
        <v>2004</v>
      </c>
      <c r="J845" s="225" t="s">
        <v>1957</v>
      </c>
      <c r="AU845" s="194"/>
      <c r="AV845" s="194"/>
      <c r="AW845" s="194"/>
      <c r="AX845" s="194"/>
      <c r="AY845" s="194"/>
      <c r="AZ845" s="194"/>
    </row>
    <row r="846" spans="1:52" ht="96" x14ac:dyDescent="0.2">
      <c r="A846" s="70">
        <v>842</v>
      </c>
      <c r="B846" s="223" t="s">
        <v>2005</v>
      </c>
      <c r="C846" s="224"/>
      <c r="D846" s="225" t="s">
        <v>179</v>
      </c>
      <c r="E846" s="226">
        <f>VLOOKUP(D846,'[1]000'!$B$19:$C$34,2,0)</f>
        <v>0.2</v>
      </c>
      <c r="F846" s="226"/>
      <c r="G846" s="228" t="s">
        <v>2001</v>
      </c>
      <c r="H846" s="262">
        <v>242944</v>
      </c>
      <c r="I846" s="225" t="s">
        <v>2002</v>
      </c>
      <c r="J846" s="225" t="s">
        <v>1957</v>
      </c>
      <c r="AU846" s="194"/>
      <c r="AV846" s="194"/>
      <c r="AW846" s="194"/>
      <c r="AX846" s="194"/>
      <c r="AY846" s="194"/>
      <c r="AZ846" s="194"/>
    </row>
    <row r="847" spans="1:52" ht="48" x14ac:dyDescent="0.2">
      <c r="A847" s="70">
        <v>843</v>
      </c>
      <c r="B847" s="223" t="s">
        <v>2006</v>
      </c>
      <c r="C847" s="224"/>
      <c r="D847" s="225" t="s">
        <v>121</v>
      </c>
      <c r="E847" s="226">
        <v>1</v>
      </c>
      <c r="F847" s="226" t="s">
        <v>467</v>
      </c>
      <c r="G847" s="228" t="s">
        <v>2007</v>
      </c>
      <c r="H847" s="229" t="s">
        <v>1524</v>
      </c>
      <c r="I847" s="225" t="s">
        <v>2008</v>
      </c>
      <c r="J847" s="225" t="s">
        <v>1957</v>
      </c>
      <c r="AU847" s="194"/>
      <c r="AV847" s="194"/>
      <c r="AW847" s="194"/>
      <c r="AX847" s="194"/>
      <c r="AY847" s="194"/>
      <c r="AZ847" s="194"/>
    </row>
    <row r="848" spans="1:52" ht="48" x14ac:dyDescent="0.2">
      <c r="A848" s="70">
        <v>844</v>
      </c>
      <c r="B848" s="223" t="s">
        <v>2009</v>
      </c>
      <c r="C848" s="224"/>
      <c r="D848" s="225" t="s">
        <v>121</v>
      </c>
      <c r="E848" s="226">
        <v>1</v>
      </c>
      <c r="F848" s="226" t="s">
        <v>467</v>
      </c>
      <c r="G848" s="228" t="s">
        <v>2010</v>
      </c>
      <c r="H848" s="229" t="s">
        <v>601</v>
      </c>
      <c r="I848" s="225" t="s">
        <v>2011</v>
      </c>
      <c r="J848" s="225" t="s">
        <v>1957</v>
      </c>
      <c r="AU848" s="194"/>
      <c r="AV848" s="194"/>
      <c r="AW848" s="194"/>
      <c r="AX848" s="194"/>
      <c r="AY848" s="194"/>
      <c r="AZ848" s="194"/>
    </row>
    <row r="849" spans="1:52" ht="48" x14ac:dyDescent="0.2">
      <c r="A849" s="70">
        <v>845</v>
      </c>
      <c r="B849" s="223" t="s">
        <v>2012</v>
      </c>
      <c r="C849" s="224"/>
      <c r="D849" s="225" t="s">
        <v>121</v>
      </c>
      <c r="E849" s="226">
        <v>1</v>
      </c>
      <c r="F849" s="226" t="s">
        <v>467</v>
      </c>
      <c r="G849" s="228" t="s">
        <v>2013</v>
      </c>
      <c r="H849" s="229" t="s">
        <v>522</v>
      </c>
      <c r="I849" s="225" t="s">
        <v>1941</v>
      </c>
      <c r="J849" s="225" t="s">
        <v>1957</v>
      </c>
      <c r="AU849" s="194"/>
      <c r="AV849" s="194"/>
      <c r="AW849" s="194"/>
      <c r="AX849" s="194"/>
      <c r="AY849" s="194"/>
      <c r="AZ849" s="194"/>
    </row>
    <row r="850" spans="1:52" ht="72" x14ac:dyDescent="0.2">
      <c r="A850" s="70">
        <v>846</v>
      </c>
      <c r="B850" s="223" t="s">
        <v>2014</v>
      </c>
      <c r="C850" s="224"/>
      <c r="D850" s="225" t="s">
        <v>179</v>
      </c>
      <c r="E850" s="226">
        <f>VLOOKUP(D850,'[1]000'!$B$19:$C$34,2,0)</f>
        <v>0.2</v>
      </c>
      <c r="F850" s="226"/>
      <c r="G850" s="228" t="s">
        <v>2015</v>
      </c>
      <c r="H850" s="229" t="s">
        <v>175</v>
      </c>
      <c r="I850" s="225" t="s">
        <v>2016</v>
      </c>
      <c r="J850" s="225" t="s">
        <v>1957</v>
      </c>
      <c r="AU850" s="194"/>
      <c r="AV850" s="194"/>
      <c r="AW850" s="194"/>
      <c r="AX850" s="194"/>
      <c r="AY850" s="194"/>
      <c r="AZ850" s="194"/>
    </row>
    <row r="851" spans="1:52" ht="72" x14ac:dyDescent="0.2">
      <c r="A851" s="70">
        <v>847</v>
      </c>
      <c r="B851" s="223" t="s">
        <v>2017</v>
      </c>
      <c r="C851" s="224"/>
      <c r="D851" s="225" t="s">
        <v>179</v>
      </c>
      <c r="E851" s="226">
        <f>VLOOKUP(D851,'[1]000'!$B$19:$C$34,2,0)</f>
        <v>0.2</v>
      </c>
      <c r="F851" s="226"/>
      <c r="G851" s="228" t="s">
        <v>2018</v>
      </c>
      <c r="H851" s="229" t="s">
        <v>158</v>
      </c>
      <c r="I851" s="225" t="s">
        <v>2019</v>
      </c>
      <c r="J851" s="225" t="s">
        <v>1957</v>
      </c>
      <c r="AU851" s="194"/>
      <c r="AV851" s="194"/>
      <c r="AW851" s="194"/>
      <c r="AX851" s="194"/>
      <c r="AY851" s="194"/>
      <c r="AZ851" s="194"/>
    </row>
    <row r="852" spans="1:52" ht="72" x14ac:dyDescent="0.2">
      <c r="A852" s="70">
        <v>848</v>
      </c>
      <c r="B852" s="223" t="s">
        <v>2020</v>
      </c>
      <c r="C852" s="224"/>
      <c r="D852" s="225" t="s">
        <v>179</v>
      </c>
      <c r="E852" s="226">
        <f>VLOOKUP(D852,'[1]000'!$B$19:$C$34,2,0)</f>
        <v>0.2</v>
      </c>
      <c r="F852" s="226"/>
      <c r="G852" s="228" t="s">
        <v>2021</v>
      </c>
      <c r="H852" s="229" t="s">
        <v>158</v>
      </c>
      <c r="I852" s="225" t="s">
        <v>2019</v>
      </c>
      <c r="J852" s="225" t="s">
        <v>1957</v>
      </c>
      <c r="AU852" s="194"/>
      <c r="AV852" s="194"/>
      <c r="AW852" s="194"/>
      <c r="AX852" s="194"/>
      <c r="AY852" s="194"/>
      <c r="AZ852" s="194"/>
    </row>
    <row r="853" spans="1:52" ht="48" x14ac:dyDescent="0.2">
      <c r="A853" s="70">
        <v>849</v>
      </c>
      <c r="B853" s="223" t="s">
        <v>2022</v>
      </c>
      <c r="C853" s="224"/>
      <c r="D853" s="225" t="s">
        <v>133</v>
      </c>
      <c r="E853" s="226">
        <f>VLOOKUP(D853,'[1]000'!$B$19:$C$34,2,0)</f>
        <v>0.6</v>
      </c>
      <c r="F853" s="226"/>
      <c r="G853" s="228" t="s">
        <v>2023</v>
      </c>
      <c r="H853" s="229" t="s">
        <v>150</v>
      </c>
      <c r="I853" s="225" t="s">
        <v>2024</v>
      </c>
      <c r="J853" s="225" t="s">
        <v>1957</v>
      </c>
      <c r="AU853" s="194"/>
      <c r="AV853" s="194"/>
      <c r="AW853" s="194"/>
      <c r="AX853" s="194"/>
      <c r="AY853" s="194"/>
      <c r="AZ853" s="194"/>
    </row>
    <row r="854" spans="1:52" ht="96" x14ac:dyDescent="0.2">
      <c r="A854" s="70">
        <v>850</v>
      </c>
      <c r="B854" s="263" t="s">
        <v>2000</v>
      </c>
      <c r="C854" s="264"/>
      <c r="D854" s="225" t="s">
        <v>179</v>
      </c>
      <c r="E854" s="226">
        <v>0.2</v>
      </c>
      <c r="F854" s="226"/>
      <c r="G854" s="265" t="s">
        <v>2025</v>
      </c>
      <c r="H854" s="266">
        <v>242944</v>
      </c>
      <c r="I854" s="267" t="s">
        <v>2002</v>
      </c>
      <c r="J854" s="267" t="s">
        <v>1957</v>
      </c>
      <c r="AU854" s="194"/>
      <c r="AV854" s="194"/>
      <c r="AW854" s="194"/>
      <c r="AX854" s="194"/>
      <c r="AY854" s="194"/>
      <c r="AZ854" s="194"/>
    </row>
    <row r="855" spans="1:52" ht="96" x14ac:dyDescent="0.2">
      <c r="A855" s="70">
        <v>851</v>
      </c>
      <c r="B855" s="263" t="s">
        <v>2005</v>
      </c>
      <c r="C855" s="264"/>
      <c r="D855" s="225" t="s">
        <v>179</v>
      </c>
      <c r="E855" s="226">
        <f>VLOOKUP(D855,'[1]000'!$B$19:$C$34,2,0)</f>
        <v>0.2</v>
      </c>
      <c r="F855" s="226"/>
      <c r="G855" s="265" t="s">
        <v>2026</v>
      </c>
      <c r="H855" s="266">
        <v>242944</v>
      </c>
      <c r="I855" s="267" t="s">
        <v>2002</v>
      </c>
      <c r="J855" s="267" t="s">
        <v>1957</v>
      </c>
      <c r="AU855" s="194"/>
      <c r="AV855" s="194"/>
      <c r="AW855" s="194"/>
      <c r="AX855" s="194"/>
      <c r="AY855" s="194"/>
      <c r="AZ855" s="194"/>
    </row>
    <row r="856" spans="1:52" s="185" customFormat="1" ht="72" x14ac:dyDescent="0.2">
      <c r="A856" s="70">
        <v>852</v>
      </c>
      <c r="B856" s="223" t="s">
        <v>2027</v>
      </c>
      <c r="C856" s="224"/>
      <c r="D856" s="225" t="s">
        <v>121</v>
      </c>
      <c r="E856" s="226">
        <v>1</v>
      </c>
      <c r="F856" s="226" t="s">
        <v>449</v>
      </c>
      <c r="G856" s="228" t="s">
        <v>2028</v>
      </c>
      <c r="H856" s="229" t="s">
        <v>552</v>
      </c>
      <c r="I856" s="225" t="s">
        <v>2029</v>
      </c>
      <c r="J856" s="267" t="s">
        <v>1957</v>
      </c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</row>
    <row r="857" spans="1:52" s="185" customFormat="1" ht="96" x14ac:dyDescent="0.2">
      <c r="A857" s="70">
        <v>853</v>
      </c>
      <c r="B857" s="223" t="s">
        <v>2030</v>
      </c>
      <c r="C857" s="224"/>
      <c r="D857" s="225" t="s">
        <v>121</v>
      </c>
      <c r="E857" s="226">
        <v>1</v>
      </c>
      <c r="F857" s="226" t="s">
        <v>449</v>
      </c>
      <c r="G857" s="228" t="s">
        <v>2031</v>
      </c>
      <c r="H857" s="229" t="s">
        <v>552</v>
      </c>
      <c r="I857" s="225" t="s">
        <v>2032</v>
      </c>
      <c r="J857" s="267" t="s">
        <v>1957</v>
      </c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</row>
    <row r="858" spans="1:52" ht="72" x14ac:dyDescent="0.2">
      <c r="A858" s="70">
        <v>854</v>
      </c>
      <c r="B858" s="223" t="s">
        <v>2033</v>
      </c>
      <c r="C858" s="224"/>
      <c r="D858" s="225" t="s">
        <v>179</v>
      </c>
      <c r="E858" s="226">
        <f>VLOOKUP(D858,'[1]000'!$B$19:$C$34,2,0)</f>
        <v>0.2</v>
      </c>
      <c r="F858" s="226"/>
      <c r="G858" s="225" t="s">
        <v>485</v>
      </c>
      <c r="H858" s="227" t="s">
        <v>486</v>
      </c>
      <c r="I858" s="225" t="s">
        <v>2034</v>
      </c>
      <c r="J858" s="225" t="s">
        <v>1957</v>
      </c>
      <c r="AU858" s="194"/>
      <c r="AV858" s="194"/>
      <c r="AW858" s="194"/>
      <c r="AX858" s="194"/>
      <c r="AY858" s="194"/>
      <c r="AZ858" s="194"/>
    </row>
    <row r="859" spans="1:52" ht="48" x14ac:dyDescent="0.2">
      <c r="A859" s="70">
        <v>855</v>
      </c>
      <c r="B859" s="223" t="s">
        <v>2035</v>
      </c>
      <c r="C859" s="224"/>
      <c r="D859" s="225" t="s">
        <v>121</v>
      </c>
      <c r="E859" s="226">
        <v>1</v>
      </c>
      <c r="F859" s="226" t="s">
        <v>467</v>
      </c>
      <c r="G859" s="228" t="s">
        <v>2036</v>
      </c>
      <c r="H859" s="227" t="s">
        <v>1812</v>
      </c>
      <c r="I859" s="225" t="s">
        <v>1986</v>
      </c>
      <c r="J859" s="225" t="s">
        <v>1957</v>
      </c>
      <c r="AU859" s="194"/>
      <c r="AV859" s="194"/>
      <c r="AW859" s="194"/>
      <c r="AX859" s="194"/>
      <c r="AY859" s="194"/>
      <c r="AZ859" s="194"/>
    </row>
    <row r="860" spans="1:52" ht="48" x14ac:dyDescent="0.2">
      <c r="A860" s="70">
        <v>856</v>
      </c>
      <c r="B860" s="223" t="s">
        <v>2037</v>
      </c>
      <c r="C860" s="224"/>
      <c r="D860" s="225" t="s">
        <v>138</v>
      </c>
      <c r="E860" s="226">
        <f>VLOOKUP(D860,'[1]000'!$B$19:$C$34,2,0)</f>
        <v>0.8</v>
      </c>
      <c r="F860" s="226"/>
      <c r="G860" s="228" t="s">
        <v>2038</v>
      </c>
      <c r="H860" s="227" t="s">
        <v>135</v>
      </c>
      <c r="I860" s="225" t="s">
        <v>2039</v>
      </c>
      <c r="J860" s="225" t="s">
        <v>1957</v>
      </c>
      <c r="AU860" s="194"/>
      <c r="AV860" s="194"/>
      <c r="AW860" s="194"/>
      <c r="AX860" s="194"/>
      <c r="AY860" s="194"/>
      <c r="AZ860" s="194"/>
    </row>
    <row r="861" spans="1:52" s="233" customFormat="1" ht="74.25" customHeight="1" x14ac:dyDescent="0.2">
      <c r="A861" s="70">
        <v>857</v>
      </c>
      <c r="B861" s="223" t="s">
        <v>2040</v>
      </c>
      <c r="C861" s="224"/>
      <c r="D861" s="225" t="s">
        <v>121</v>
      </c>
      <c r="E861" s="226">
        <v>1</v>
      </c>
      <c r="F861" s="226" t="s">
        <v>467</v>
      </c>
      <c r="G861" s="228" t="s">
        <v>2041</v>
      </c>
      <c r="H861" s="227" t="s">
        <v>522</v>
      </c>
      <c r="I861" s="225" t="s">
        <v>1986</v>
      </c>
      <c r="J861" s="225" t="s">
        <v>1957</v>
      </c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</row>
    <row r="862" spans="1:52" s="233" customFormat="1" ht="66" customHeight="1" x14ac:dyDescent="0.2">
      <c r="A862" s="70">
        <v>858</v>
      </c>
      <c r="B862" s="223" t="s">
        <v>2042</v>
      </c>
      <c r="C862" s="224"/>
      <c r="D862" s="225" t="s">
        <v>121</v>
      </c>
      <c r="E862" s="226">
        <v>1</v>
      </c>
      <c r="F862" s="226" t="s">
        <v>467</v>
      </c>
      <c r="G862" s="228" t="s">
        <v>2043</v>
      </c>
      <c r="H862" s="227" t="s">
        <v>1644</v>
      </c>
      <c r="I862" s="225" t="s">
        <v>2011</v>
      </c>
      <c r="J862" s="225" t="s">
        <v>1957</v>
      </c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</row>
    <row r="863" spans="1:52" s="233" customFormat="1" ht="64.5" customHeight="1" x14ac:dyDescent="0.2">
      <c r="A863" s="70">
        <v>859</v>
      </c>
      <c r="B863" s="223" t="s">
        <v>2044</v>
      </c>
      <c r="C863" s="224"/>
      <c r="D863" s="225" t="s">
        <v>121</v>
      </c>
      <c r="E863" s="226">
        <v>1</v>
      </c>
      <c r="F863" s="226" t="s">
        <v>464</v>
      </c>
      <c r="G863" s="228" t="s">
        <v>2045</v>
      </c>
      <c r="H863" s="227" t="s">
        <v>1812</v>
      </c>
      <c r="I863" s="225" t="s">
        <v>1986</v>
      </c>
      <c r="J863" s="225" t="s">
        <v>1957</v>
      </c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</row>
    <row r="864" spans="1:52" ht="48" x14ac:dyDescent="0.2">
      <c r="A864" s="70">
        <v>860</v>
      </c>
      <c r="B864" s="223" t="s">
        <v>2046</v>
      </c>
      <c r="C864" s="224"/>
      <c r="D864" s="225" t="s">
        <v>1404</v>
      </c>
      <c r="E864" s="226">
        <f>VLOOKUP(D864,'[1]000'!$B$19:$C$34,2,0)</f>
        <v>1</v>
      </c>
      <c r="F864" s="226"/>
      <c r="G864" s="228" t="s">
        <v>2047</v>
      </c>
      <c r="H864" s="229" t="s">
        <v>2048</v>
      </c>
      <c r="I864" s="225" t="s">
        <v>2049</v>
      </c>
      <c r="J864" s="225" t="s">
        <v>2050</v>
      </c>
      <c r="AU864" s="194"/>
      <c r="AV864" s="194"/>
      <c r="AW864" s="194"/>
      <c r="AX864" s="194"/>
      <c r="AY864" s="194"/>
      <c r="AZ864" s="194"/>
    </row>
    <row r="865" spans="1:52" ht="48" x14ac:dyDescent="0.2">
      <c r="A865" s="70">
        <v>861</v>
      </c>
      <c r="B865" s="223" t="s">
        <v>2051</v>
      </c>
      <c r="C865" s="224"/>
      <c r="D865" s="225" t="s">
        <v>627</v>
      </c>
      <c r="E865" s="226">
        <f>VLOOKUP(D865,'[1]000'!$B$19:$C$34,2,0)</f>
        <v>1</v>
      </c>
      <c r="F865" s="226"/>
      <c r="G865" s="228" t="s">
        <v>2052</v>
      </c>
      <c r="H865" s="229" t="s">
        <v>2053</v>
      </c>
      <c r="I865" s="225" t="s">
        <v>2054</v>
      </c>
      <c r="J865" s="225" t="s">
        <v>2050</v>
      </c>
      <c r="AU865" s="194"/>
      <c r="AV865" s="194"/>
      <c r="AW865" s="194"/>
      <c r="AX865" s="194"/>
      <c r="AY865" s="194"/>
      <c r="AZ865" s="194"/>
    </row>
    <row r="866" spans="1:52" s="233" customFormat="1" ht="51" x14ac:dyDescent="0.2">
      <c r="A866" s="70">
        <v>862</v>
      </c>
      <c r="B866" s="268" t="s">
        <v>2055</v>
      </c>
      <c r="C866" s="268"/>
      <c r="D866" s="225" t="s">
        <v>179</v>
      </c>
      <c r="E866" s="226">
        <f>VLOOKUP(D866,'[1]000'!$B$19:$C$34,2,0)</f>
        <v>0.2</v>
      </c>
      <c r="F866" s="226"/>
      <c r="G866" s="269" t="s">
        <v>2056</v>
      </c>
      <c r="H866" s="270" t="s">
        <v>2057</v>
      </c>
      <c r="I866" s="269" t="s">
        <v>2058</v>
      </c>
      <c r="J866" s="225" t="s">
        <v>2050</v>
      </c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</row>
    <row r="867" spans="1:52" s="233" customFormat="1" ht="51" x14ac:dyDescent="0.2">
      <c r="A867" s="70">
        <v>863</v>
      </c>
      <c r="B867" s="268" t="s">
        <v>2059</v>
      </c>
      <c r="C867" s="268"/>
      <c r="D867" s="225" t="s">
        <v>179</v>
      </c>
      <c r="E867" s="226">
        <f>VLOOKUP(D867,'[1]000'!$B$19:$C$34,2,0)</f>
        <v>0.2</v>
      </c>
      <c r="F867" s="226"/>
      <c r="G867" s="269" t="s">
        <v>2056</v>
      </c>
      <c r="H867" s="270" t="s">
        <v>2057</v>
      </c>
      <c r="I867" s="269" t="s">
        <v>2060</v>
      </c>
      <c r="J867" s="225" t="s">
        <v>2050</v>
      </c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</row>
    <row r="868" spans="1:52" s="233" customFormat="1" ht="51" x14ac:dyDescent="0.2">
      <c r="A868" s="70">
        <v>864</v>
      </c>
      <c r="B868" s="268" t="s">
        <v>2061</v>
      </c>
      <c r="C868" s="268"/>
      <c r="D868" s="225" t="s">
        <v>179</v>
      </c>
      <c r="E868" s="226">
        <f>VLOOKUP(D868,'[1]000'!$B$19:$C$34,2,0)</f>
        <v>0.2</v>
      </c>
      <c r="F868" s="226"/>
      <c r="G868" s="269" t="s">
        <v>2056</v>
      </c>
      <c r="H868" s="270" t="s">
        <v>2057</v>
      </c>
      <c r="I868" s="269" t="s">
        <v>2062</v>
      </c>
      <c r="J868" s="225" t="s">
        <v>2050</v>
      </c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</row>
    <row r="869" spans="1:52" s="233" customFormat="1" ht="51" x14ac:dyDescent="0.2">
      <c r="A869" s="70">
        <v>865</v>
      </c>
      <c r="B869" s="268" t="s">
        <v>2063</v>
      </c>
      <c r="C869" s="268"/>
      <c r="D869" s="225" t="s">
        <v>179</v>
      </c>
      <c r="E869" s="226">
        <f>VLOOKUP(D869,'[1]000'!$B$19:$C$34,2,0)</f>
        <v>0.2</v>
      </c>
      <c r="F869" s="226"/>
      <c r="G869" s="269" t="s">
        <v>2056</v>
      </c>
      <c r="H869" s="270" t="s">
        <v>2057</v>
      </c>
      <c r="I869" s="269" t="s">
        <v>2064</v>
      </c>
      <c r="J869" s="225" t="s">
        <v>2050</v>
      </c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</row>
    <row r="870" spans="1:52" s="233" customFormat="1" ht="51" x14ac:dyDescent="0.2">
      <c r="A870" s="70">
        <v>866</v>
      </c>
      <c r="B870" s="268" t="s">
        <v>2065</v>
      </c>
      <c r="C870" s="268"/>
      <c r="D870" s="225" t="s">
        <v>179</v>
      </c>
      <c r="E870" s="226">
        <f>VLOOKUP(D870,'[1]000'!$B$19:$C$34,2,0)</f>
        <v>0.2</v>
      </c>
      <c r="F870" s="226"/>
      <c r="G870" s="269" t="s">
        <v>2056</v>
      </c>
      <c r="H870" s="270" t="s">
        <v>2057</v>
      </c>
      <c r="I870" s="269" t="s">
        <v>2066</v>
      </c>
      <c r="J870" s="225" t="s">
        <v>2050</v>
      </c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</row>
    <row r="871" spans="1:52" ht="96" x14ac:dyDescent="0.2">
      <c r="A871" s="70">
        <v>867</v>
      </c>
      <c r="B871" s="223" t="s">
        <v>2067</v>
      </c>
      <c r="C871" s="224"/>
      <c r="D871" s="225" t="s">
        <v>133</v>
      </c>
      <c r="E871" s="226">
        <f>VLOOKUP(D871,'[1]000'!$B$19:$C$34,2,0)</f>
        <v>0.6</v>
      </c>
      <c r="F871" s="226"/>
      <c r="G871" s="228" t="s">
        <v>2068</v>
      </c>
      <c r="H871" s="227" t="s">
        <v>441</v>
      </c>
      <c r="I871" s="225" t="s">
        <v>2069</v>
      </c>
      <c r="J871" s="225" t="s">
        <v>2070</v>
      </c>
      <c r="AU871" s="194"/>
      <c r="AV871" s="194"/>
      <c r="AW871" s="194"/>
      <c r="AX871" s="194"/>
      <c r="AY871" s="194"/>
      <c r="AZ871" s="194"/>
    </row>
    <row r="872" spans="1:52" ht="72" x14ac:dyDescent="0.2">
      <c r="A872" s="70">
        <v>868</v>
      </c>
      <c r="B872" s="223" t="s">
        <v>2071</v>
      </c>
      <c r="C872" s="224"/>
      <c r="D872" s="225" t="s">
        <v>121</v>
      </c>
      <c r="E872" s="226">
        <v>1</v>
      </c>
      <c r="F872" s="226" t="s">
        <v>520</v>
      </c>
      <c r="G872" s="228" t="s">
        <v>2072</v>
      </c>
      <c r="H872" s="227" t="s">
        <v>437</v>
      </c>
      <c r="I872" s="225" t="s">
        <v>2073</v>
      </c>
      <c r="J872" s="225" t="s">
        <v>2074</v>
      </c>
      <c r="AU872" s="194"/>
      <c r="AV872" s="194"/>
      <c r="AW872" s="194"/>
      <c r="AX872" s="194"/>
      <c r="AY872" s="194"/>
      <c r="AZ872" s="194"/>
    </row>
    <row r="873" spans="1:52" ht="72" x14ac:dyDescent="0.2">
      <c r="A873" s="70">
        <v>869</v>
      </c>
      <c r="B873" s="223" t="s">
        <v>2075</v>
      </c>
      <c r="C873" s="224"/>
      <c r="D873" s="225" t="s">
        <v>133</v>
      </c>
      <c r="E873" s="226">
        <f>VLOOKUP(D873,'[1]000'!$B$19:$C$34,2,0)</f>
        <v>0.6</v>
      </c>
      <c r="F873" s="226"/>
      <c r="G873" s="228" t="s">
        <v>2076</v>
      </c>
      <c r="H873" s="227" t="s">
        <v>2077</v>
      </c>
      <c r="I873" s="225" t="s">
        <v>2078</v>
      </c>
      <c r="J873" s="225" t="s">
        <v>2079</v>
      </c>
      <c r="AU873" s="194"/>
      <c r="AV873" s="194"/>
      <c r="AW873" s="194"/>
      <c r="AX873" s="194"/>
      <c r="AY873" s="194"/>
      <c r="AZ873" s="194"/>
    </row>
    <row r="874" spans="1:52" ht="72" x14ac:dyDescent="0.2">
      <c r="A874" s="70">
        <v>870</v>
      </c>
      <c r="B874" s="223" t="s">
        <v>2080</v>
      </c>
      <c r="C874" s="224"/>
      <c r="D874" s="225" t="s">
        <v>133</v>
      </c>
      <c r="E874" s="226">
        <v>0.6</v>
      </c>
      <c r="F874" s="226"/>
      <c r="G874" s="228" t="s">
        <v>2081</v>
      </c>
      <c r="H874" s="227" t="s">
        <v>2077</v>
      </c>
      <c r="I874" s="225" t="s">
        <v>2082</v>
      </c>
      <c r="J874" s="225" t="s">
        <v>2083</v>
      </c>
      <c r="AU874" s="194"/>
      <c r="AV874" s="194"/>
      <c r="AW874" s="194"/>
      <c r="AX874" s="194"/>
      <c r="AY874" s="194"/>
      <c r="AZ874" s="194"/>
    </row>
    <row r="875" spans="1:52" ht="48" x14ac:dyDescent="0.2">
      <c r="A875" s="70">
        <v>871</v>
      </c>
      <c r="B875" s="223" t="s">
        <v>2084</v>
      </c>
      <c r="C875" s="224"/>
      <c r="D875" s="225" t="s">
        <v>133</v>
      </c>
      <c r="E875" s="226">
        <f>VLOOKUP(D875,'[1]000'!$B$19:$C$34,2,0)</f>
        <v>0.6</v>
      </c>
      <c r="F875" s="226"/>
      <c r="G875" s="228" t="s">
        <v>2085</v>
      </c>
      <c r="H875" s="227" t="s">
        <v>441</v>
      </c>
      <c r="I875" s="225" t="s">
        <v>2086</v>
      </c>
      <c r="J875" s="225" t="s">
        <v>2083</v>
      </c>
      <c r="AU875" s="194"/>
      <c r="AV875" s="194"/>
      <c r="AW875" s="194"/>
      <c r="AX875" s="194"/>
      <c r="AY875" s="194"/>
      <c r="AZ875" s="194"/>
    </row>
    <row r="876" spans="1:52" s="233" customFormat="1" ht="64.5" customHeight="1" x14ac:dyDescent="0.2">
      <c r="A876" s="70">
        <v>872</v>
      </c>
      <c r="B876" s="223" t="s">
        <v>2087</v>
      </c>
      <c r="C876" s="224"/>
      <c r="D876" s="225" t="s">
        <v>133</v>
      </c>
      <c r="E876" s="226">
        <f>VLOOKUP(D876,'[2]000'!$B$19:$C$34,2,0)</f>
        <v>0.6</v>
      </c>
      <c r="F876" s="226"/>
      <c r="G876" s="228" t="s">
        <v>2088</v>
      </c>
      <c r="H876" s="227" t="s">
        <v>2089</v>
      </c>
      <c r="I876" s="225" t="s">
        <v>2090</v>
      </c>
      <c r="J876" s="225" t="s">
        <v>2079</v>
      </c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</row>
    <row r="877" spans="1:52" s="233" customFormat="1" ht="64.5" customHeight="1" x14ac:dyDescent="0.2">
      <c r="A877" s="70">
        <v>873</v>
      </c>
      <c r="B877" s="223" t="s">
        <v>2091</v>
      </c>
      <c r="C877" s="224"/>
      <c r="D877" s="225" t="s">
        <v>179</v>
      </c>
      <c r="E877" s="226">
        <f>VLOOKUP(D877,'[1]000'!$B$19:$C$34,2,0)</f>
        <v>0.2</v>
      </c>
      <c r="F877" s="226"/>
      <c r="G877" s="228" t="s">
        <v>2092</v>
      </c>
      <c r="H877" s="70" t="s">
        <v>181</v>
      </c>
      <c r="I877" s="225" t="s">
        <v>2093</v>
      </c>
      <c r="J877" s="225" t="s">
        <v>2070</v>
      </c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</row>
    <row r="878" spans="1:52" s="233" customFormat="1" ht="68.25" customHeight="1" x14ac:dyDescent="0.2">
      <c r="A878" s="70">
        <v>874</v>
      </c>
      <c r="B878" s="223" t="s">
        <v>2094</v>
      </c>
      <c r="C878" s="224"/>
      <c r="D878" s="225" t="s">
        <v>179</v>
      </c>
      <c r="E878" s="226">
        <v>0.2</v>
      </c>
      <c r="F878" s="226"/>
      <c r="G878" s="228" t="s">
        <v>2092</v>
      </c>
      <c r="H878" s="70" t="s">
        <v>181</v>
      </c>
      <c r="I878" s="225" t="s">
        <v>2095</v>
      </c>
      <c r="J878" s="225" t="s">
        <v>2070</v>
      </c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</row>
    <row r="879" spans="1:52" s="6" customFormat="1" x14ac:dyDescent="0.2">
      <c r="D879" s="217"/>
      <c r="E879" s="271"/>
      <c r="F879" s="272"/>
      <c r="G879" s="217"/>
      <c r="H879" s="218"/>
      <c r="I879" s="217"/>
      <c r="J879" s="217"/>
    </row>
    <row r="880" spans="1:52" s="6" customFormat="1" x14ac:dyDescent="0.2">
      <c r="D880" s="217"/>
      <c r="F880" s="272"/>
      <c r="G880" s="217"/>
      <c r="H880" s="218"/>
      <c r="I880" s="217"/>
      <c r="J880" s="217"/>
    </row>
    <row r="881" spans="1:10" s="6" customFormat="1" x14ac:dyDescent="0.2">
      <c r="D881" s="217"/>
      <c r="F881" s="272"/>
      <c r="G881" s="217"/>
      <c r="H881" s="218"/>
      <c r="I881" s="217"/>
      <c r="J881" s="217"/>
    </row>
    <row r="882" spans="1:10" s="6" customFormat="1" x14ac:dyDescent="0.2">
      <c r="D882" s="217"/>
      <c r="F882" s="272"/>
      <c r="G882" s="217"/>
      <c r="H882" s="218"/>
      <c r="I882" s="217"/>
      <c r="J882" s="217"/>
    </row>
    <row r="883" spans="1:10" s="6" customFormat="1" ht="24.75" thickBot="1" x14ac:dyDescent="0.6">
      <c r="D883" s="273" t="s">
        <v>57</v>
      </c>
      <c r="E883" s="274"/>
      <c r="F883" s="275"/>
      <c r="G883" s="275"/>
      <c r="H883" s="218"/>
      <c r="I883" s="217"/>
      <c r="J883" s="217"/>
    </row>
    <row r="884" spans="1:10" s="6" customFormat="1" ht="24.75" thickBot="1" x14ac:dyDescent="0.25">
      <c r="A884" s="276" t="s">
        <v>179</v>
      </c>
      <c r="B884" s="276"/>
      <c r="C884" s="276"/>
      <c r="D884" s="277" t="s">
        <v>58</v>
      </c>
      <c r="E884" s="278" t="s">
        <v>59</v>
      </c>
      <c r="F884" s="279"/>
      <c r="G884" s="280" t="s">
        <v>21</v>
      </c>
      <c r="H884" s="218"/>
      <c r="I884" s="217"/>
      <c r="J884" s="217"/>
    </row>
    <row r="885" spans="1:10" s="6" customFormat="1" ht="24.75" thickBot="1" x14ac:dyDescent="0.25">
      <c r="A885" s="276" t="s">
        <v>156</v>
      </c>
      <c r="B885" s="276"/>
      <c r="C885" s="276"/>
      <c r="D885" s="281"/>
      <c r="E885" s="282" t="s">
        <v>60</v>
      </c>
      <c r="F885" s="283" t="s">
        <v>61</v>
      </c>
      <c r="G885" s="284"/>
      <c r="H885" s="218"/>
      <c r="I885" s="217"/>
      <c r="J885" s="217"/>
    </row>
    <row r="886" spans="1:10" s="6" customFormat="1" ht="24.75" thickBot="1" x14ac:dyDescent="0.25">
      <c r="A886" s="276" t="s">
        <v>681</v>
      </c>
      <c r="B886" s="276"/>
      <c r="C886" s="276"/>
      <c r="D886" s="285" t="s">
        <v>62</v>
      </c>
      <c r="E886" s="157"/>
      <c r="F886" s="157"/>
      <c r="G886" s="157"/>
      <c r="H886" s="218"/>
      <c r="I886" s="217"/>
      <c r="J886" s="217"/>
    </row>
    <row r="887" spans="1:10" s="6" customFormat="1" ht="24.75" thickBot="1" x14ac:dyDescent="0.25">
      <c r="A887" s="276" t="s">
        <v>133</v>
      </c>
      <c r="B887" s="276"/>
      <c r="C887" s="276"/>
      <c r="D887" s="286" t="s">
        <v>63</v>
      </c>
      <c r="E887" s="161">
        <v>142</v>
      </c>
      <c r="F887" s="161">
        <v>223</v>
      </c>
      <c r="G887" s="161">
        <f>E887+F887</f>
        <v>365</v>
      </c>
      <c r="H887" s="218"/>
      <c r="I887" s="217"/>
      <c r="J887" s="217"/>
    </row>
    <row r="888" spans="1:10" s="6" customFormat="1" ht="24.75" thickBot="1" x14ac:dyDescent="0.25">
      <c r="A888" s="276" t="s">
        <v>138</v>
      </c>
      <c r="B888" s="276"/>
      <c r="C888" s="276"/>
      <c r="D888" s="287" t="s">
        <v>64</v>
      </c>
      <c r="E888" s="288"/>
      <c r="F888" s="288"/>
      <c r="G888" s="164">
        <f>E888+F888</f>
        <v>0</v>
      </c>
      <c r="H888" s="218"/>
      <c r="I888" s="217"/>
      <c r="J888" s="217"/>
    </row>
    <row r="889" spans="1:10" s="6" customFormat="1" ht="24.75" thickBot="1" x14ac:dyDescent="0.25">
      <c r="A889" s="276" t="s">
        <v>2096</v>
      </c>
      <c r="B889" s="276"/>
      <c r="C889" s="276"/>
      <c r="D889" s="289" t="s">
        <v>65</v>
      </c>
      <c r="E889" s="166"/>
      <c r="F889" s="166"/>
      <c r="G889" s="167"/>
      <c r="H889" s="218"/>
      <c r="I889" s="217"/>
      <c r="J889" s="217"/>
    </row>
    <row r="890" spans="1:10" s="6" customFormat="1" ht="24.75" thickBot="1" x14ac:dyDescent="0.25">
      <c r="A890" s="276" t="s">
        <v>480</v>
      </c>
      <c r="B890" s="276"/>
      <c r="C890" s="276"/>
      <c r="D890" s="286" t="s">
        <v>66</v>
      </c>
      <c r="E890" s="160">
        <f>COUNTIF($D$5:$D$878,$A$884)</f>
        <v>355</v>
      </c>
      <c r="F890" s="160">
        <f>COUNTIF($D$5:$D$878,$A$885)</f>
        <v>101</v>
      </c>
      <c r="G890" s="164">
        <f>E890+F890</f>
        <v>456</v>
      </c>
      <c r="H890" s="218"/>
      <c r="I890" s="217"/>
      <c r="J890" s="217"/>
    </row>
    <row r="891" spans="1:10" s="6" customFormat="1" ht="24.75" thickBot="1" x14ac:dyDescent="0.25">
      <c r="A891" s="276" t="s">
        <v>2097</v>
      </c>
      <c r="B891" s="276"/>
      <c r="C891" s="276"/>
      <c r="D891" s="287" t="s">
        <v>67</v>
      </c>
      <c r="E891" s="290">
        <v>2</v>
      </c>
      <c r="F891" s="291">
        <f>COUNTIF($D$5:$D$878,$A$898)+COUNTIF($D$280:$D$878,$A$899)</f>
        <v>31</v>
      </c>
      <c r="G891" s="164">
        <f>E891+F891</f>
        <v>33</v>
      </c>
      <c r="H891" s="218"/>
      <c r="I891" s="217"/>
      <c r="J891" s="217"/>
    </row>
    <row r="892" spans="1:10" s="6" customFormat="1" ht="24.75" thickBot="1" x14ac:dyDescent="0.25">
      <c r="A892" s="276" t="s">
        <v>1404</v>
      </c>
      <c r="B892" s="276"/>
      <c r="C892" s="276"/>
      <c r="D892" s="289" t="s">
        <v>68</v>
      </c>
      <c r="E892" s="290">
        <v>15</v>
      </c>
      <c r="F892" s="288"/>
      <c r="G892" s="161">
        <f>E892+F892</f>
        <v>15</v>
      </c>
      <c r="H892" s="218"/>
      <c r="I892" s="217"/>
      <c r="J892" s="217"/>
    </row>
    <row r="893" spans="1:10" s="6" customFormat="1" ht="24.75" thickBot="1" x14ac:dyDescent="0.25">
      <c r="A893" s="276" t="s">
        <v>2098</v>
      </c>
      <c r="B893" s="276"/>
      <c r="C893" s="276"/>
      <c r="D893" s="289" t="s">
        <v>69</v>
      </c>
      <c r="E893" s="171">
        <f>COUNTIF($D$280:$D$878,$A$891)+COUNTIF($D$280:$D$878,$A$894)</f>
        <v>0</v>
      </c>
      <c r="F893" s="288"/>
      <c r="G893" s="161">
        <f>E893+F893</f>
        <v>0</v>
      </c>
      <c r="H893" s="218"/>
      <c r="I893" s="217"/>
      <c r="J893" s="217"/>
    </row>
    <row r="894" spans="1:10" s="6" customFormat="1" ht="48.75" thickBot="1" x14ac:dyDescent="0.25">
      <c r="A894" s="276" t="s">
        <v>2099</v>
      </c>
      <c r="B894" s="276"/>
      <c r="C894" s="276"/>
      <c r="D894" s="289" t="s">
        <v>70</v>
      </c>
      <c r="E894" s="171">
        <f>COUNTIF($D$280:$D$878,$A$892)</f>
        <v>5</v>
      </c>
      <c r="F894" s="288"/>
      <c r="G894" s="161">
        <f>E894+F894</f>
        <v>5</v>
      </c>
      <c r="H894" s="218"/>
      <c r="I894" s="217"/>
      <c r="J894" s="217"/>
    </row>
    <row r="895" spans="1:10" s="6" customFormat="1" ht="24.75" thickBot="1" x14ac:dyDescent="0.25">
      <c r="A895" s="276" t="s">
        <v>2100</v>
      </c>
      <c r="B895" s="276"/>
      <c r="C895" s="276"/>
      <c r="D895" s="292" t="s">
        <v>71</v>
      </c>
      <c r="E895" s="173">
        <f>E887+E888+E890+E891</f>
        <v>499</v>
      </c>
      <c r="F895" s="293">
        <f>F887+F888+F890+F891</f>
        <v>355</v>
      </c>
      <c r="G895" s="293">
        <f>SUM(E895:F895)</f>
        <v>854</v>
      </c>
      <c r="H895" s="218"/>
      <c r="I895" s="217"/>
      <c r="J895" s="217"/>
    </row>
    <row r="896" spans="1:10" s="6" customFormat="1" ht="24.75" thickBot="1" x14ac:dyDescent="0.25">
      <c r="A896" s="276" t="s">
        <v>2101</v>
      </c>
      <c r="B896" s="276"/>
      <c r="C896" s="276"/>
      <c r="D896" s="292" t="s">
        <v>72</v>
      </c>
      <c r="E896" s="173">
        <f>E887+E888+E890+E891+E892+E893+E894</f>
        <v>519</v>
      </c>
      <c r="F896" s="293">
        <f>F887+F888+F890+F891+F892+F893+F894</f>
        <v>355</v>
      </c>
      <c r="G896" s="293">
        <f>SUM(E896:F896)</f>
        <v>874</v>
      </c>
      <c r="H896" s="218"/>
      <c r="I896" s="217"/>
      <c r="J896" s="217"/>
    </row>
    <row r="897" spans="1:10" s="6" customFormat="1" x14ac:dyDescent="0.2">
      <c r="A897" s="276" t="s">
        <v>620</v>
      </c>
      <c r="B897" s="276"/>
      <c r="C897" s="276"/>
      <c r="D897" s="217"/>
      <c r="F897" s="272"/>
      <c r="G897" s="217"/>
      <c r="H897" s="218"/>
      <c r="I897" s="217"/>
      <c r="J897" s="217"/>
    </row>
    <row r="898" spans="1:10" s="6" customFormat="1" x14ac:dyDescent="0.2">
      <c r="A898" s="276" t="s">
        <v>2102</v>
      </c>
      <c r="B898" s="276"/>
      <c r="C898" s="276"/>
      <c r="D898" s="217"/>
      <c r="F898" s="272"/>
      <c r="G898" s="217"/>
      <c r="H898" s="218"/>
      <c r="I898" s="217"/>
      <c r="J898" s="217"/>
    </row>
    <row r="899" spans="1:10" s="6" customFormat="1" x14ac:dyDescent="0.2">
      <c r="A899" s="276" t="s">
        <v>627</v>
      </c>
      <c r="B899" s="276"/>
      <c r="C899" s="276"/>
      <c r="D899" s="217"/>
      <c r="F899" s="272"/>
      <c r="G899" s="217"/>
      <c r="H899" s="218"/>
      <c r="I899" s="217"/>
      <c r="J899" s="217"/>
    </row>
    <row r="900" spans="1:10" s="6" customFormat="1" x14ac:dyDescent="0.2">
      <c r="D900" s="217"/>
      <c r="F900" s="272"/>
      <c r="G900" s="217"/>
      <c r="H900" s="218"/>
      <c r="I900" s="217"/>
      <c r="J900" s="217"/>
    </row>
    <row r="901" spans="1:10" s="6" customFormat="1" x14ac:dyDescent="0.2">
      <c r="D901" s="217"/>
      <c r="F901" s="272"/>
      <c r="G901" s="217"/>
      <c r="H901" s="218"/>
      <c r="I901" s="217"/>
      <c r="J901" s="217"/>
    </row>
    <row r="902" spans="1:10" s="6" customFormat="1" x14ac:dyDescent="0.2">
      <c r="D902" s="217"/>
      <c r="F902" s="272"/>
      <c r="G902" s="217"/>
      <c r="H902" s="218"/>
      <c r="I902" s="217"/>
      <c r="J902" s="217"/>
    </row>
    <row r="903" spans="1:10" s="6" customFormat="1" x14ac:dyDescent="0.2">
      <c r="D903" s="217"/>
      <c r="F903" s="272"/>
      <c r="G903" s="217"/>
      <c r="H903" s="218"/>
      <c r="I903" s="217"/>
      <c r="J903" s="217"/>
    </row>
    <row r="904" spans="1:10" s="6" customFormat="1" x14ac:dyDescent="0.2">
      <c r="D904" s="217"/>
      <c r="F904" s="272"/>
      <c r="G904" s="217"/>
      <c r="H904" s="218"/>
      <c r="I904" s="217"/>
      <c r="J904" s="217"/>
    </row>
    <row r="905" spans="1:10" s="6" customFormat="1" x14ac:dyDescent="0.2">
      <c r="D905" s="217"/>
      <c r="F905" s="272"/>
      <c r="G905" s="217"/>
      <c r="H905" s="218"/>
      <c r="I905" s="217"/>
      <c r="J905" s="217"/>
    </row>
    <row r="906" spans="1:10" s="6" customFormat="1" x14ac:dyDescent="0.2">
      <c r="D906" s="217"/>
      <c r="F906" s="272"/>
      <c r="G906" s="217"/>
      <c r="H906" s="218"/>
      <c r="I906" s="217"/>
      <c r="J906" s="217"/>
    </row>
    <row r="907" spans="1:10" s="6" customFormat="1" x14ac:dyDescent="0.2">
      <c r="D907" s="217"/>
      <c r="F907" s="272"/>
      <c r="G907" s="217"/>
      <c r="H907" s="218"/>
      <c r="I907" s="217"/>
      <c r="J907" s="217"/>
    </row>
    <row r="908" spans="1:10" s="6" customFormat="1" x14ac:dyDescent="0.2">
      <c r="D908" s="217"/>
      <c r="F908" s="272"/>
      <c r="G908" s="217"/>
      <c r="H908" s="218"/>
      <c r="I908" s="217"/>
      <c r="J908" s="217"/>
    </row>
    <row r="909" spans="1:10" s="6" customFormat="1" x14ac:dyDescent="0.2">
      <c r="D909" s="217"/>
      <c r="F909" s="272"/>
      <c r="G909" s="217"/>
      <c r="H909" s="218"/>
      <c r="I909" s="217"/>
      <c r="J909" s="217"/>
    </row>
    <row r="910" spans="1:10" s="6" customFormat="1" x14ac:dyDescent="0.2">
      <c r="D910" s="217"/>
      <c r="F910" s="272"/>
      <c r="G910" s="217"/>
      <c r="H910" s="218"/>
      <c r="I910" s="217"/>
      <c r="J910" s="217"/>
    </row>
    <row r="911" spans="1:10" s="6" customFormat="1" x14ac:dyDescent="0.2">
      <c r="D911" s="217"/>
      <c r="F911" s="272"/>
      <c r="G911" s="217"/>
      <c r="H911" s="218"/>
      <c r="I911" s="217"/>
      <c r="J911" s="217"/>
    </row>
    <row r="912" spans="1:10" s="6" customFormat="1" x14ac:dyDescent="0.2">
      <c r="D912" s="217"/>
      <c r="F912" s="272"/>
      <c r="G912" s="217"/>
      <c r="H912" s="218"/>
      <c r="I912" s="217"/>
      <c r="J912" s="217"/>
    </row>
    <row r="913" spans="4:10" s="6" customFormat="1" x14ac:dyDescent="0.2">
      <c r="D913" s="217"/>
      <c r="F913" s="272"/>
      <c r="G913" s="217"/>
      <c r="H913" s="218"/>
      <c r="I913" s="217"/>
      <c r="J913" s="217"/>
    </row>
    <row r="914" spans="4:10" s="6" customFormat="1" x14ac:dyDescent="0.2">
      <c r="D914" s="217"/>
      <c r="F914" s="272"/>
      <c r="G914" s="217"/>
      <c r="H914" s="218"/>
      <c r="I914" s="217"/>
      <c r="J914" s="217"/>
    </row>
    <row r="915" spans="4:10" s="6" customFormat="1" x14ac:dyDescent="0.2">
      <c r="D915" s="217"/>
      <c r="F915" s="272"/>
      <c r="G915" s="217"/>
      <c r="H915" s="218"/>
      <c r="I915" s="217"/>
      <c r="J915" s="217"/>
    </row>
    <row r="916" spans="4:10" s="6" customFormat="1" x14ac:dyDescent="0.2">
      <c r="D916" s="217"/>
      <c r="F916" s="272"/>
      <c r="G916" s="217"/>
      <c r="H916" s="218"/>
      <c r="I916" s="217"/>
      <c r="J916" s="217"/>
    </row>
    <row r="917" spans="4:10" s="6" customFormat="1" x14ac:dyDescent="0.2">
      <c r="D917" s="217"/>
      <c r="F917" s="272"/>
      <c r="G917" s="217"/>
      <c r="H917" s="218"/>
      <c r="I917" s="217"/>
      <c r="J917" s="217"/>
    </row>
    <row r="918" spans="4:10" s="6" customFormat="1" x14ac:dyDescent="0.2">
      <c r="D918" s="217"/>
      <c r="F918" s="272"/>
      <c r="G918" s="217"/>
      <c r="H918" s="218"/>
      <c r="I918" s="217"/>
      <c r="J918" s="217"/>
    </row>
    <row r="919" spans="4:10" s="6" customFormat="1" x14ac:dyDescent="0.2">
      <c r="D919" s="217"/>
      <c r="F919" s="272"/>
      <c r="G919" s="217"/>
      <c r="H919" s="218"/>
      <c r="I919" s="217"/>
      <c r="J919" s="217"/>
    </row>
    <row r="920" spans="4:10" s="6" customFormat="1" x14ac:dyDescent="0.2">
      <c r="D920" s="217"/>
      <c r="F920" s="272"/>
      <c r="G920" s="217"/>
      <c r="H920" s="218"/>
      <c r="I920" s="217"/>
      <c r="J920" s="217"/>
    </row>
    <row r="921" spans="4:10" s="6" customFormat="1" x14ac:dyDescent="0.2">
      <c r="D921" s="217"/>
      <c r="F921" s="272"/>
      <c r="G921" s="217"/>
      <c r="H921" s="218"/>
      <c r="I921" s="217"/>
      <c r="J921" s="217"/>
    </row>
    <row r="922" spans="4:10" s="6" customFormat="1" x14ac:dyDescent="0.2">
      <c r="D922" s="217"/>
      <c r="F922" s="272"/>
      <c r="G922" s="217"/>
      <c r="H922" s="218"/>
      <c r="I922" s="217"/>
      <c r="J922" s="217"/>
    </row>
    <row r="923" spans="4:10" s="6" customFormat="1" x14ac:dyDescent="0.2">
      <c r="D923" s="217"/>
      <c r="F923" s="272"/>
      <c r="G923" s="217"/>
      <c r="H923" s="218"/>
      <c r="I923" s="217"/>
      <c r="J923" s="217"/>
    </row>
    <row r="924" spans="4:10" s="6" customFormat="1" x14ac:dyDescent="0.2">
      <c r="D924" s="217"/>
      <c r="F924" s="272"/>
      <c r="G924" s="217"/>
      <c r="H924" s="218"/>
      <c r="I924" s="217"/>
      <c r="J924" s="217"/>
    </row>
    <row r="925" spans="4:10" s="6" customFormat="1" x14ac:dyDescent="0.2">
      <c r="D925" s="217"/>
      <c r="F925" s="272"/>
      <c r="G925" s="217"/>
      <c r="H925" s="218"/>
      <c r="I925" s="217"/>
      <c r="J925" s="217"/>
    </row>
    <row r="926" spans="4:10" s="6" customFormat="1" x14ac:dyDescent="0.2">
      <c r="D926" s="217"/>
      <c r="F926" s="272"/>
      <c r="G926" s="217"/>
      <c r="H926" s="218"/>
      <c r="I926" s="217"/>
      <c r="J926" s="217"/>
    </row>
    <row r="927" spans="4:10" s="6" customFormat="1" x14ac:dyDescent="0.2">
      <c r="D927" s="217"/>
      <c r="F927" s="272"/>
      <c r="G927" s="217"/>
      <c r="H927" s="218"/>
      <c r="I927" s="217"/>
      <c r="J927" s="217"/>
    </row>
    <row r="928" spans="4:10" s="6" customFormat="1" x14ac:dyDescent="0.2">
      <c r="D928" s="217"/>
      <c r="F928" s="272"/>
      <c r="G928" s="217"/>
      <c r="H928" s="218"/>
      <c r="I928" s="217"/>
      <c r="J928" s="217"/>
    </row>
    <row r="929" spans="4:10" s="6" customFormat="1" x14ac:dyDescent="0.2">
      <c r="D929" s="217"/>
      <c r="F929" s="272"/>
      <c r="G929" s="217"/>
      <c r="H929" s="218"/>
      <c r="I929" s="217"/>
      <c r="J929" s="217"/>
    </row>
    <row r="930" spans="4:10" s="6" customFormat="1" x14ac:dyDescent="0.2">
      <c r="D930" s="217"/>
      <c r="F930" s="272"/>
      <c r="G930" s="217"/>
      <c r="H930" s="218"/>
      <c r="I930" s="217"/>
      <c r="J930" s="217"/>
    </row>
    <row r="931" spans="4:10" s="6" customFormat="1" x14ac:dyDescent="0.2">
      <c r="D931" s="217"/>
      <c r="F931" s="272"/>
      <c r="G931" s="217"/>
      <c r="H931" s="218"/>
      <c r="I931" s="217"/>
      <c r="J931" s="217"/>
    </row>
    <row r="932" spans="4:10" s="6" customFormat="1" x14ac:dyDescent="0.2">
      <c r="D932" s="217"/>
      <c r="F932" s="272"/>
      <c r="G932" s="217"/>
      <c r="H932" s="218"/>
      <c r="I932" s="217"/>
      <c r="J932" s="217"/>
    </row>
    <row r="933" spans="4:10" s="6" customFormat="1" x14ac:dyDescent="0.2">
      <c r="D933" s="217"/>
      <c r="F933" s="272"/>
      <c r="G933" s="217"/>
      <c r="H933" s="218"/>
      <c r="I933" s="217"/>
      <c r="J933" s="217"/>
    </row>
    <row r="934" spans="4:10" s="6" customFormat="1" x14ac:dyDescent="0.2">
      <c r="D934" s="217"/>
      <c r="F934" s="272"/>
      <c r="G934" s="217"/>
      <c r="H934" s="218"/>
      <c r="I934" s="217"/>
      <c r="J934" s="217"/>
    </row>
    <row r="935" spans="4:10" s="6" customFormat="1" x14ac:dyDescent="0.2">
      <c r="D935" s="217"/>
      <c r="F935" s="272"/>
      <c r="G935" s="217"/>
      <c r="H935" s="218"/>
      <c r="I935" s="217"/>
      <c r="J935" s="217"/>
    </row>
    <row r="936" spans="4:10" s="6" customFormat="1" x14ac:dyDescent="0.2">
      <c r="D936" s="217"/>
      <c r="F936" s="272"/>
      <c r="G936" s="217"/>
      <c r="H936" s="218"/>
      <c r="I936" s="217"/>
      <c r="J936" s="217"/>
    </row>
    <row r="937" spans="4:10" s="6" customFormat="1" x14ac:dyDescent="0.2">
      <c r="D937" s="217"/>
      <c r="F937" s="272"/>
      <c r="G937" s="217"/>
      <c r="H937" s="218"/>
      <c r="I937" s="217"/>
      <c r="J937" s="217"/>
    </row>
    <row r="938" spans="4:10" s="6" customFormat="1" x14ac:dyDescent="0.2">
      <c r="D938" s="217"/>
      <c r="F938" s="272"/>
      <c r="G938" s="217"/>
      <c r="H938" s="218"/>
      <c r="I938" s="217"/>
      <c r="J938" s="217"/>
    </row>
    <row r="939" spans="4:10" s="6" customFormat="1" x14ac:dyDescent="0.2">
      <c r="D939" s="217"/>
      <c r="F939" s="272"/>
      <c r="G939" s="217"/>
      <c r="H939" s="218"/>
      <c r="I939" s="217"/>
      <c r="J939" s="217"/>
    </row>
    <row r="940" spans="4:10" s="6" customFormat="1" x14ac:dyDescent="0.2">
      <c r="D940" s="217"/>
      <c r="F940" s="272"/>
      <c r="G940" s="217"/>
      <c r="H940" s="218"/>
      <c r="I940" s="217"/>
      <c r="J940" s="217"/>
    </row>
    <row r="941" spans="4:10" s="6" customFormat="1" x14ac:dyDescent="0.2">
      <c r="D941" s="217"/>
      <c r="F941" s="272"/>
      <c r="G941" s="217"/>
      <c r="H941" s="218"/>
      <c r="I941" s="217"/>
      <c r="J941" s="217"/>
    </row>
    <row r="942" spans="4:10" s="6" customFormat="1" x14ac:dyDescent="0.2">
      <c r="D942" s="217"/>
      <c r="F942" s="272"/>
      <c r="G942" s="217"/>
      <c r="H942" s="218"/>
      <c r="I942" s="217"/>
      <c r="J942" s="217"/>
    </row>
    <row r="943" spans="4:10" s="6" customFormat="1" x14ac:dyDescent="0.2">
      <c r="D943" s="217"/>
      <c r="F943" s="272"/>
      <c r="G943" s="217"/>
      <c r="H943" s="218"/>
      <c r="I943" s="217"/>
      <c r="J943" s="217"/>
    </row>
    <row r="944" spans="4:10" s="6" customFormat="1" x14ac:dyDescent="0.2">
      <c r="D944" s="217"/>
      <c r="F944" s="272"/>
      <c r="G944" s="217"/>
      <c r="H944" s="218"/>
      <c r="I944" s="217"/>
      <c r="J944" s="217"/>
    </row>
    <row r="945" spans="4:10" s="6" customFormat="1" x14ac:dyDescent="0.2">
      <c r="D945" s="217"/>
      <c r="F945" s="272"/>
      <c r="G945" s="217"/>
      <c r="H945" s="218"/>
      <c r="I945" s="217"/>
      <c r="J945" s="217"/>
    </row>
    <row r="946" spans="4:10" s="6" customFormat="1" x14ac:dyDescent="0.2">
      <c r="D946" s="217"/>
      <c r="F946" s="272"/>
      <c r="G946" s="217"/>
      <c r="H946" s="218"/>
      <c r="I946" s="217"/>
      <c r="J946" s="217"/>
    </row>
    <row r="947" spans="4:10" s="6" customFormat="1" x14ac:dyDescent="0.2">
      <c r="D947" s="217"/>
      <c r="F947" s="272"/>
      <c r="G947" s="217"/>
      <c r="H947" s="218"/>
      <c r="I947" s="217"/>
      <c r="J947" s="217"/>
    </row>
    <row r="948" spans="4:10" s="6" customFormat="1" x14ac:dyDescent="0.2">
      <c r="D948" s="217"/>
      <c r="F948" s="272"/>
      <c r="G948" s="217"/>
      <c r="H948" s="218"/>
      <c r="I948" s="217"/>
      <c r="J948" s="217"/>
    </row>
    <row r="949" spans="4:10" s="6" customFormat="1" x14ac:dyDescent="0.2">
      <c r="D949" s="217"/>
      <c r="F949" s="272"/>
      <c r="G949" s="217"/>
      <c r="H949" s="218"/>
      <c r="I949" s="217"/>
      <c r="J949" s="217"/>
    </row>
    <row r="950" spans="4:10" s="6" customFormat="1" x14ac:dyDescent="0.2">
      <c r="D950" s="217"/>
      <c r="F950" s="272"/>
      <c r="G950" s="217"/>
      <c r="H950" s="218"/>
      <c r="I950" s="217"/>
      <c r="J950" s="217"/>
    </row>
    <row r="951" spans="4:10" s="6" customFormat="1" x14ac:dyDescent="0.2">
      <c r="D951" s="217"/>
      <c r="F951" s="272"/>
      <c r="G951" s="217"/>
      <c r="H951" s="218"/>
      <c r="I951" s="217"/>
      <c r="J951" s="217"/>
    </row>
    <row r="952" spans="4:10" s="6" customFormat="1" x14ac:dyDescent="0.2">
      <c r="D952" s="217"/>
      <c r="F952" s="272"/>
      <c r="G952" s="217"/>
      <c r="H952" s="218"/>
      <c r="I952" s="217"/>
      <c r="J952" s="217"/>
    </row>
    <row r="953" spans="4:10" s="6" customFormat="1" x14ac:dyDescent="0.2">
      <c r="D953" s="217"/>
      <c r="F953" s="272"/>
      <c r="G953" s="217"/>
      <c r="H953" s="218"/>
      <c r="I953" s="217"/>
      <c r="J953" s="217"/>
    </row>
    <row r="954" spans="4:10" s="6" customFormat="1" x14ac:dyDescent="0.2">
      <c r="D954" s="217"/>
      <c r="F954" s="272"/>
      <c r="G954" s="217"/>
      <c r="H954" s="218"/>
      <c r="I954" s="217"/>
      <c r="J954" s="217"/>
    </row>
    <row r="955" spans="4:10" s="6" customFormat="1" x14ac:dyDescent="0.2">
      <c r="D955" s="217"/>
      <c r="F955" s="272"/>
      <c r="G955" s="217"/>
      <c r="H955" s="218"/>
      <c r="I955" s="217"/>
      <c r="J955" s="217"/>
    </row>
    <row r="956" spans="4:10" s="6" customFormat="1" x14ac:dyDescent="0.2">
      <c r="D956" s="217"/>
      <c r="F956" s="272"/>
      <c r="G956" s="217"/>
      <c r="H956" s="218"/>
      <c r="I956" s="217"/>
      <c r="J956" s="217"/>
    </row>
    <row r="957" spans="4:10" s="6" customFormat="1" x14ac:dyDescent="0.2">
      <c r="D957" s="217"/>
      <c r="F957" s="272"/>
      <c r="G957" s="217"/>
      <c r="H957" s="218"/>
      <c r="I957" s="217"/>
      <c r="J957" s="217"/>
    </row>
    <row r="958" spans="4:10" s="6" customFormat="1" x14ac:dyDescent="0.2">
      <c r="D958" s="217"/>
      <c r="F958" s="272"/>
      <c r="G958" s="217"/>
      <c r="H958" s="218"/>
      <c r="I958" s="217"/>
      <c r="J958" s="217"/>
    </row>
    <row r="959" spans="4:10" s="6" customFormat="1" x14ac:dyDescent="0.2">
      <c r="D959" s="217"/>
      <c r="F959" s="272"/>
      <c r="G959" s="217"/>
      <c r="H959" s="218"/>
      <c r="I959" s="217"/>
      <c r="J959" s="217"/>
    </row>
    <row r="960" spans="4:10" s="6" customFormat="1" x14ac:dyDescent="0.2">
      <c r="D960" s="217"/>
      <c r="F960" s="272"/>
      <c r="G960" s="217"/>
      <c r="H960" s="218"/>
      <c r="I960" s="217"/>
      <c r="J960" s="217"/>
    </row>
    <row r="961" spans="4:10" s="6" customFormat="1" x14ac:dyDescent="0.2">
      <c r="D961" s="217"/>
      <c r="F961" s="272"/>
      <c r="G961" s="217"/>
      <c r="H961" s="218"/>
      <c r="I961" s="217"/>
      <c r="J961" s="217"/>
    </row>
    <row r="962" spans="4:10" s="6" customFormat="1" x14ac:dyDescent="0.2">
      <c r="D962" s="217"/>
      <c r="F962" s="272"/>
      <c r="G962" s="217"/>
      <c r="H962" s="218"/>
      <c r="I962" s="217"/>
      <c r="J962" s="217"/>
    </row>
    <row r="963" spans="4:10" s="6" customFormat="1" x14ac:dyDescent="0.2">
      <c r="D963" s="217"/>
      <c r="F963" s="272"/>
      <c r="G963" s="217"/>
      <c r="H963" s="218"/>
      <c r="I963" s="217"/>
      <c r="J963" s="217"/>
    </row>
    <row r="964" spans="4:10" s="6" customFormat="1" x14ac:dyDescent="0.2">
      <c r="D964" s="217"/>
      <c r="F964" s="272"/>
      <c r="G964" s="217"/>
      <c r="H964" s="218"/>
      <c r="I964" s="217"/>
      <c r="J964" s="217"/>
    </row>
    <row r="965" spans="4:10" s="6" customFormat="1" x14ac:dyDescent="0.2">
      <c r="D965" s="217"/>
      <c r="F965" s="272"/>
      <c r="G965" s="217"/>
      <c r="H965" s="218"/>
      <c r="I965" s="217"/>
      <c r="J965" s="217"/>
    </row>
    <row r="966" spans="4:10" s="6" customFormat="1" x14ac:dyDescent="0.2">
      <c r="D966" s="217"/>
      <c r="F966" s="272"/>
      <c r="G966" s="217"/>
      <c r="H966" s="218"/>
      <c r="I966" s="217"/>
      <c r="J966" s="217"/>
    </row>
    <row r="967" spans="4:10" s="6" customFormat="1" x14ac:dyDescent="0.2">
      <c r="D967" s="217"/>
      <c r="F967" s="272"/>
      <c r="G967" s="217"/>
      <c r="H967" s="218"/>
      <c r="I967" s="217"/>
      <c r="J967" s="217"/>
    </row>
    <row r="968" spans="4:10" s="6" customFormat="1" x14ac:dyDescent="0.2">
      <c r="D968" s="217"/>
      <c r="F968" s="272"/>
      <c r="G968" s="217"/>
      <c r="H968" s="218"/>
      <c r="I968" s="217"/>
      <c r="J968" s="217"/>
    </row>
  </sheetData>
  <sheetProtection formatCells="0" formatColumns="0" formatRows="0" insertColumns="0" insertRows="0" deleteColumns="0" deleteRows="0" sort="0" autoFilter="0" pivotTables="0"/>
  <autoFilter ref="A4:AP793">
    <filterColumn colId="1" showButton="0"/>
  </autoFilter>
  <dataConsolidate/>
  <mergeCells count="877">
    <mergeCell ref="D884:D885"/>
    <mergeCell ref="B873:C873"/>
    <mergeCell ref="B874:C874"/>
    <mergeCell ref="B875:C875"/>
    <mergeCell ref="B876:C876"/>
    <mergeCell ref="B877:C877"/>
    <mergeCell ref="B878:C878"/>
    <mergeCell ref="B867:C867"/>
    <mergeCell ref="B868:C868"/>
    <mergeCell ref="B869:C869"/>
    <mergeCell ref="B870:C870"/>
    <mergeCell ref="B871:C871"/>
    <mergeCell ref="B872:C872"/>
    <mergeCell ref="B861:C861"/>
    <mergeCell ref="B862:C862"/>
    <mergeCell ref="B863:C863"/>
    <mergeCell ref="B864:C864"/>
    <mergeCell ref="B865:C865"/>
    <mergeCell ref="B866:C866"/>
    <mergeCell ref="B855:C855"/>
    <mergeCell ref="B856:C856"/>
    <mergeCell ref="B857:C857"/>
    <mergeCell ref="B858:C858"/>
    <mergeCell ref="B859:C859"/>
    <mergeCell ref="B860:C860"/>
    <mergeCell ref="B849:C849"/>
    <mergeCell ref="B850:C850"/>
    <mergeCell ref="B851:C851"/>
    <mergeCell ref="B852:C852"/>
    <mergeCell ref="B853:C853"/>
    <mergeCell ref="B854:C854"/>
    <mergeCell ref="B843:C843"/>
    <mergeCell ref="B844:C844"/>
    <mergeCell ref="B845:C845"/>
    <mergeCell ref="B846:C846"/>
    <mergeCell ref="B847:C847"/>
    <mergeCell ref="B848:C848"/>
    <mergeCell ref="B837:C837"/>
    <mergeCell ref="B838:C838"/>
    <mergeCell ref="B839:C839"/>
    <mergeCell ref="B840:C840"/>
    <mergeCell ref="B841:C841"/>
    <mergeCell ref="B842:C842"/>
    <mergeCell ref="B831:C831"/>
    <mergeCell ref="B832:C832"/>
    <mergeCell ref="B833:C833"/>
    <mergeCell ref="B834:C834"/>
    <mergeCell ref="B835:C835"/>
    <mergeCell ref="B836:C836"/>
    <mergeCell ref="B825:C825"/>
    <mergeCell ref="B826:C826"/>
    <mergeCell ref="B827:C827"/>
    <mergeCell ref="B828:C828"/>
    <mergeCell ref="B829:C829"/>
    <mergeCell ref="B830:C830"/>
    <mergeCell ref="B819:C819"/>
    <mergeCell ref="B820:C820"/>
    <mergeCell ref="B821:C821"/>
    <mergeCell ref="B822:C822"/>
    <mergeCell ref="B823:C823"/>
    <mergeCell ref="B824:C824"/>
    <mergeCell ref="B813:C813"/>
    <mergeCell ref="B814:C814"/>
    <mergeCell ref="B815:C815"/>
    <mergeCell ref="B816:C816"/>
    <mergeCell ref="B817:C817"/>
    <mergeCell ref="B818:C818"/>
    <mergeCell ref="B807:C807"/>
    <mergeCell ref="B808:C808"/>
    <mergeCell ref="B809:C809"/>
    <mergeCell ref="B810:C810"/>
    <mergeCell ref="B811:C811"/>
    <mergeCell ref="B812:C812"/>
    <mergeCell ref="B801:C801"/>
    <mergeCell ref="B802:C802"/>
    <mergeCell ref="B803:C803"/>
    <mergeCell ref="B804:C804"/>
    <mergeCell ref="B805:C805"/>
    <mergeCell ref="B806:C806"/>
    <mergeCell ref="B795:C795"/>
    <mergeCell ref="B796:C796"/>
    <mergeCell ref="B797:C797"/>
    <mergeCell ref="B798:C798"/>
    <mergeCell ref="B799:C799"/>
    <mergeCell ref="B800:C800"/>
    <mergeCell ref="B789:C789"/>
    <mergeCell ref="B790:C790"/>
    <mergeCell ref="B791:C791"/>
    <mergeCell ref="B792:C792"/>
    <mergeCell ref="B793:C793"/>
    <mergeCell ref="B794:C794"/>
    <mergeCell ref="B783:C783"/>
    <mergeCell ref="B784:C784"/>
    <mergeCell ref="B785:C785"/>
    <mergeCell ref="B786:C786"/>
    <mergeCell ref="B787:C787"/>
    <mergeCell ref="B788:C788"/>
    <mergeCell ref="B777:C777"/>
    <mergeCell ref="B778:C778"/>
    <mergeCell ref="B779:C779"/>
    <mergeCell ref="B780:C780"/>
    <mergeCell ref="B781:C781"/>
    <mergeCell ref="B782:C782"/>
    <mergeCell ref="B771:C771"/>
    <mergeCell ref="B772:C772"/>
    <mergeCell ref="B773:C773"/>
    <mergeCell ref="B774:C774"/>
    <mergeCell ref="B775:C775"/>
    <mergeCell ref="B776:C776"/>
    <mergeCell ref="B765:C765"/>
    <mergeCell ref="B766:C766"/>
    <mergeCell ref="B767:C767"/>
    <mergeCell ref="B768:C768"/>
    <mergeCell ref="B769:C769"/>
    <mergeCell ref="B770:C770"/>
    <mergeCell ref="B759:C759"/>
    <mergeCell ref="B760:C760"/>
    <mergeCell ref="B761:C761"/>
    <mergeCell ref="B762:C762"/>
    <mergeCell ref="B763:C763"/>
    <mergeCell ref="B764:C764"/>
    <mergeCell ref="B753:C753"/>
    <mergeCell ref="B754:C754"/>
    <mergeCell ref="B755:C755"/>
    <mergeCell ref="B756:C756"/>
    <mergeCell ref="B757:C757"/>
    <mergeCell ref="B758:C758"/>
    <mergeCell ref="B747:C747"/>
    <mergeCell ref="B748:C748"/>
    <mergeCell ref="B749:C749"/>
    <mergeCell ref="B750:C750"/>
    <mergeCell ref="B751:C751"/>
    <mergeCell ref="B752:C752"/>
    <mergeCell ref="B741:C741"/>
    <mergeCell ref="B742:C742"/>
    <mergeCell ref="B743:C743"/>
    <mergeCell ref="B744:C744"/>
    <mergeCell ref="B745:C745"/>
    <mergeCell ref="B746:C746"/>
    <mergeCell ref="B735:C735"/>
    <mergeCell ref="B736:C736"/>
    <mergeCell ref="B737:C737"/>
    <mergeCell ref="B738:C738"/>
    <mergeCell ref="B739:C739"/>
    <mergeCell ref="B740:C740"/>
    <mergeCell ref="B729:C729"/>
    <mergeCell ref="B730:C730"/>
    <mergeCell ref="B731:C731"/>
    <mergeCell ref="B732:C732"/>
    <mergeCell ref="B733:C733"/>
    <mergeCell ref="B734:C734"/>
    <mergeCell ref="B723:C723"/>
    <mergeCell ref="B724:C724"/>
    <mergeCell ref="B725:C725"/>
    <mergeCell ref="B726:C726"/>
    <mergeCell ref="B727:C727"/>
    <mergeCell ref="B728:C728"/>
    <mergeCell ref="B717:C717"/>
    <mergeCell ref="B718:C718"/>
    <mergeCell ref="B719:C719"/>
    <mergeCell ref="B720:C720"/>
    <mergeCell ref="B721:C721"/>
    <mergeCell ref="B722:C722"/>
    <mergeCell ref="B711:C711"/>
    <mergeCell ref="B712:C712"/>
    <mergeCell ref="B713:C713"/>
    <mergeCell ref="B714:C714"/>
    <mergeCell ref="B715:C715"/>
    <mergeCell ref="B716:C716"/>
    <mergeCell ref="B705:C705"/>
    <mergeCell ref="B706:C706"/>
    <mergeCell ref="B707:C707"/>
    <mergeCell ref="B708:C708"/>
    <mergeCell ref="B709:C709"/>
    <mergeCell ref="B710:C710"/>
    <mergeCell ref="B699:C699"/>
    <mergeCell ref="B700:C700"/>
    <mergeCell ref="B701:C701"/>
    <mergeCell ref="B702:C702"/>
    <mergeCell ref="B703:C703"/>
    <mergeCell ref="B704:C704"/>
    <mergeCell ref="B693:C693"/>
    <mergeCell ref="B694:C694"/>
    <mergeCell ref="B695:C695"/>
    <mergeCell ref="B696:C696"/>
    <mergeCell ref="B697:C697"/>
    <mergeCell ref="B698:C698"/>
    <mergeCell ref="B687:C687"/>
    <mergeCell ref="B688:C688"/>
    <mergeCell ref="B689:C689"/>
    <mergeCell ref="B690:C690"/>
    <mergeCell ref="B691:C691"/>
    <mergeCell ref="B692:C692"/>
    <mergeCell ref="B681:C681"/>
    <mergeCell ref="B682:C682"/>
    <mergeCell ref="B683:C683"/>
    <mergeCell ref="B684:C684"/>
    <mergeCell ref="B685:C685"/>
    <mergeCell ref="B686:C686"/>
    <mergeCell ref="B675:C675"/>
    <mergeCell ref="B676:C676"/>
    <mergeCell ref="B677:C677"/>
    <mergeCell ref="B678:C678"/>
    <mergeCell ref="B679:C679"/>
    <mergeCell ref="B680:C680"/>
    <mergeCell ref="B669:C669"/>
    <mergeCell ref="B670:C670"/>
    <mergeCell ref="B671:C671"/>
    <mergeCell ref="B672:C672"/>
    <mergeCell ref="B673:C673"/>
    <mergeCell ref="B674:C674"/>
    <mergeCell ref="B663:C663"/>
    <mergeCell ref="B664:C664"/>
    <mergeCell ref="B665:C665"/>
    <mergeCell ref="B666:C666"/>
    <mergeCell ref="B667:C667"/>
    <mergeCell ref="B668:C668"/>
    <mergeCell ref="B657:C657"/>
    <mergeCell ref="B658:C658"/>
    <mergeCell ref="B659:C659"/>
    <mergeCell ref="B660:C660"/>
    <mergeCell ref="B661:C661"/>
    <mergeCell ref="B662:C662"/>
    <mergeCell ref="B651:C651"/>
    <mergeCell ref="B652:C652"/>
    <mergeCell ref="B653:C653"/>
    <mergeCell ref="B654:C654"/>
    <mergeCell ref="B655:C655"/>
    <mergeCell ref="B656:C656"/>
    <mergeCell ref="B645:C645"/>
    <mergeCell ref="B646:C646"/>
    <mergeCell ref="B647:C647"/>
    <mergeCell ref="B648:C648"/>
    <mergeCell ref="B649:C649"/>
    <mergeCell ref="B650:C650"/>
    <mergeCell ref="B639:C639"/>
    <mergeCell ref="B640:C640"/>
    <mergeCell ref="B641:C641"/>
    <mergeCell ref="B642:C642"/>
    <mergeCell ref="B643:C643"/>
    <mergeCell ref="B644:C644"/>
    <mergeCell ref="B633:C633"/>
    <mergeCell ref="B634:C634"/>
    <mergeCell ref="B635:C635"/>
    <mergeCell ref="B636:C636"/>
    <mergeCell ref="B637:C637"/>
    <mergeCell ref="B638:C638"/>
    <mergeCell ref="B627:C627"/>
    <mergeCell ref="B628:C628"/>
    <mergeCell ref="B629:C629"/>
    <mergeCell ref="B630:C630"/>
    <mergeCell ref="B631:C631"/>
    <mergeCell ref="B632:C632"/>
    <mergeCell ref="B621:C621"/>
    <mergeCell ref="B622:C622"/>
    <mergeCell ref="B623:C623"/>
    <mergeCell ref="B624:C624"/>
    <mergeCell ref="B625:C625"/>
    <mergeCell ref="B626:C626"/>
    <mergeCell ref="B615:C615"/>
    <mergeCell ref="B616:C616"/>
    <mergeCell ref="B617:C617"/>
    <mergeCell ref="B618:C618"/>
    <mergeCell ref="B619:C619"/>
    <mergeCell ref="B620:C620"/>
    <mergeCell ref="B609:C609"/>
    <mergeCell ref="B610:C610"/>
    <mergeCell ref="B611:C611"/>
    <mergeCell ref="B612:C612"/>
    <mergeCell ref="B613:C613"/>
    <mergeCell ref="B614:C614"/>
    <mergeCell ref="B603:C603"/>
    <mergeCell ref="B604:C604"/>
    <mergeCell ref="B605:C605"/>
    <mergeCell ref="B606:C606"/>
    <mergeCell ref="B607:C607"/>
    <mergeCell ref="B608:C608"/>
    <mergeCell ref="B597:C597"/>
    <mergeCell ref="B598:C598"/>
    <mergeCell ref="B599:C599"/>
    <mergeCell ref="B600:C600"/>
    <mergeCell ref="B601:C601"/>
    <mergeCell ref="B602:C602"/>
    <mergeCell ref="B591:C591"/>
    <mergeCell ref="B592:C592"/>
    <mergeCell ref="B593:C593"/>
    <mergeCell ref="B594:C594"/>
    <mergeCell ref="B595:C595"/>
    <mergeCell ref="B596:C596"/>
    <mergeCell ref="B585:C585"/>
    <mergeCell ref="B586:C586"/>
    <mergeCell ref="B587:C587"/>
    <mergeCell ref="B588:C588"/>
    <mergeCell ref="B589:C589"/>
    <mergeCell ref="B590:C590"/>
    <mergeCell ref="B579:C579"/>
    <mergeCell ref="B580:C580"/>
    <mergeCell ref="B581:C581"/>
    <mergeCell ref="B582:C582"/>
    <mergeCell ref="B583:C583"/>
    <mergeCell ref="B584:C584"/>
    <mergeCell ref="B573:C573"/>
    <mergeCell ref="B574:C574"/>
    <mergeCell ref="B575:C575"/>
    <mergeCell ref="B576:C576"/>
    <mergeCell ref="B577:C577"/>
    <mergeCell ref="B578:C578"/>
    <mergeCell ref="B567:C567"/>
    <mergeCell ref="B568:C568"/>
    <mergeCell ref="B569:C569"/>
    <mergeCell ref="B570:C570"/>
    <mergeCell ref="B571:C571"/>
    <mergeCell ref="B572:C572"/>
    <mergeCell ref="B561:C561"/>
    <mergeCell ref="B562:C562"/>
    <mergeCell ref="B563:C563"/>
    <mergeCell ref="B564:C564"/>
    <mergeCell ref="B565:C565"/>
    <mergeCell ref="B566:C566"/>
    <mergeCell ref="B555:C555"/>
    <mergeCell ref="B556:C556"/>
    <mergeCell ref="B557:C557"/>
    <mergeCell ref="B558:C558"/>
    <mergeCell ref="B559:C559"/>
    <mergeCell ref="B560:C560"/>
    <mergeCell ref="B549:C549"/>
    <mergeCell ref="B550:C550"/>
    <mergeCell ref="B551:C551"/>
    <mergeCell ref="B552:C552"/>
    <mergeCell ref="B553:C553"/>
    <mergeCell ref="B554:C554"/>
    <mergeCell ref="B543:C543"/>
    <mergeCell ref="B544:C544"/>
    <mergeCell ref="B545:C545"/>
    <mergeCell ref="B546:C546"/>
    <mergeCell ref="B547:C547"/>
    <mergeCell ref="B548:C548"/>
    <mergeCell ref="B537:C537"/>
    <mergeCell ref="B538:C538"/>
    <mergeCell ref="B539:C539"/>
    <mergeCell ref="B540:C540"/>
    <mergeCell ref="B541:C541"/>
    <mergeCell ref="B542:C542"/>
    <mergeCell ref="B531:C531"/>
    <mergeCell ref="B532:C532"/>
    <mergeCell ref="B533:C533"/>
    <mergeCell ref="B534:C534"/>
    <mergeCell ref="B535:C535"/>
    <mergeCell ref="B536:C536"/>
    <mergeCell ref="B525:C525"/>
    <mergeCell ref="B526:C526"/>
    <mergeCell ref="B527:C527"/>
    <mergeCell ref="B528:C528"/>
    <mergeCell ref="B529:C529"/>
    <mergeCell ref="B530:C530"/>
    <mergeCell ref="B519:C519"/>
    <mergeCell ref="B520:C520"/>
    <mergeCell ref="B521:C521"/>
    <mergeCell ref="B522:C522"/>
    <mergeCell ref="B523:C523"/>
    <mergeCell ref="B524:C524"/>
    <mergeCell ref="B513:C513"/>
    <mergeCell ref="B514:C514"/>
    <mergeCell ref="B515:C515"/>
    <mergeCell ref="B516:C516"/>
    <mergeCell ref="B517:C517"/>
    <mergeCell ref="B518:C518"/>
    <mergeCell ref="B507:C507"/>
    <mergeCell ref="B508:C508"/>
    <mergeCell ref="B509:C509"/>
    <mergeCell ref="B510:C510"/>
    <mergeCell ref="B511:C511"/>
    <mergeCell ref="B512:C512"/>
    <mergeCell ref="B501:C501"/>
    <mergeCell ref="B502:C502"/>
    <mergeCell ref="B503:C503"/>
    <mergeCell ref="B504:C504"/>
    <mergeCell ref="B505:C505"/>
    <mergeCell ref="B506:C506"/>
    <mergeCell ref="B495:C495"/>
    <mergeCell ref="B496:C496"/>
    <mergeCell ref="B497:C497"/>
    <mergeCell ref="B498:C498"/>
    <mergeCell ref="B499:C499"/>
    <mergeCell ref="B500:C500"/>
    <mergeCell ref="B489:C489"/>
    <mergeCell ref="B490:C490"/>
    <mergeCell ref="B491:C491"/>
    <mergeCell ref="B492:C492"/>
    <mergeCell ref="B493:C493"/>
    <mergeCell ref="B494:C494"/>
    <mergeCell ref="B483:C483"/>
    <mergeCell ref="B484:C484"/>
    <mergeCell ref="B485:C485"/>
    <mergeCell ref="B486:C486"/>
    <mergeCell ref="B487:C487"/>
    <mergeCell ref="B488:C488"/>
    <mergeCell ref="B477:C477"/>
    <mergeCell ref="B478:C478"/>
    <mergeCell ref="B479:C479"/>
    <mergeCell ref="B480:C480"/>
    <mergeCell ref="B481:C481"/>
    <mergeCell ref="B482:C482"/>
    <mergeCell ref="B471:C471"/>
    <mergeCell ref="B472:C472"/>
    <mergeCell ref="B473:C473"/>
    <mergeCell ref="B474:C474"/>
    <mergeCell ref="B475:C475"/>
    <mergeCell ref="B476:C476"/>
    <mergeCell ref="B465:C465"/>
    <mergeCell ref="B466:C466"/>
    <mergeCell ref="B467:C467"/>
    <mergeCell ref="B468:C468"/>
    <mergeCell ref="B469:C469"/>
    <mergeCell ref="B470:C470"/>
    <mergeCell ref="B459:C459"/>
    <mergeCell ref="B460:C460"/>
    <mergeCell ref="B461:C461"/>
    <mergeCell ref="B462:C462"/>
    <mergeCell ref="B463:C463"/>
    <mergeCell ref="B464:C464"/>
    <mergeCell ref="B453:C453"/>
    <mergeCell ref="B454:C454"/>
    <mergeCell ref="B455:C455"/>
    <mergeCell ref="B456:C456"/>
    <mergeCell ref="B457:C457"/>
    <mergeCell ref="B458:C458"/>
    <mergeCell ref="B447:C447"/>
    <mergeCell ref="B448:C448"/>
    <mergeCell ref="B449:C449"/>
    <mergeCell ref="B450:C450"/>
    <mergeCell ref="B451:C451"/>
    <mergeCell ref="B452:C452"/>
    <mergeCell ref="B441:C441"/>
    <mergeCell ref="B442:C442"/>
    <mergeCell ref="B443:C443"/>
    <mergeCell ref="B444:C444"/>
    <mergeCell ref="B445:C445"/>
    <mergeCell ref="B446:C446"/>
    <mergeCell ref="B435:C435"/>
    <mergeCell ref="B436:C436"/>
    <mergeCell ref="B437:C437"/>
    <mergeCell ref="B438:C438"/>
    <mergeCell ref="B439:C439"/>
    <mergeCell ref="B440:C440"/>
    <mergeCell ref="B429:C429"/>
    <mergeCell ref="B430:C430"/>
    <mergeCell ref="B431:C431"/>
    <mergeCell ref="B432:C432"/>
    <mergeCell ref="B433:C433"/>
    <mergeCell ref="B434:C434"/>
    <mergeCell ref="B423:C423"/>
    <mergeCell ref="B424:C424"/>
    <mergeCell ref="B425:C425"/>
    <mergeCell ref="B426:C426"/>
    <mergeCell ref="B427:C427"/>
    <mergeCell ref="B428:C428"/>
    <mergeCell ref="B417:C417"/>
    <mergeCell ref="B418:C418"/>
    <mergeCell ref="B419:C419"/>
    <mergeCell ref="B420:C420"/>
    <mergeCell ref="B421:C421"/>
    <mergeCell ref="B422:C422"/>
    <mergeCell ref="B411:C411"/>
    <mergeCell ref="B412:C412"/>
    <mergeCell ref="B413:C413"/>
    <mergeCell ref="B414:C414"/>
    <mergeCell ref="B415:C415"/>
    <mergeCell ref="B416:C416"/>
    <mergeCell ref="B405:C405"/>
    <mergeCell ref="B406:C406"/>
    <mergeCell ref="B407:C407"/>
    <mergeCell ref="B408:C408"/>
    <mergeCell ref="B409:C409"/>
    <mergeCell ref="B410:C410"/>
    <mergeCell ref="B399:C399"/>
    <mergeCell ref="B400:C400"/>
    <mergeCell ref="B401:C401"/>
    <mergeCell ref="B402:C402"/>
    <mergeCell ref="B403:C403"/>
    <mergeCell ref="B404:C404"/>
    <mergeCell ref="B393:C393"/>
    <mergeCell ref="B394:C394"/>
    <mergeCell ref="B395:C395"/>
    <mergeCell ref="B396:C396"/>
    <mergeCell ref="B397:C397"/>
    <mergeCell ref="B398:C398"/>
    <mergeCell ref="B387:C387"/>
    <mergeCell ref="B388:C388"/>
    <mergeCell ref="B389:C389"/>
    <mergeCell ref="B390:C390"/>
    <mergeCell ref="B391:C391"/>
    <mergeCell ref="B392:C392"/>
    <mergeCell ref="B381:C381"/>
    <mergeCell ref="B382:C382"/>
    <mergeCell ref="B383:C383"/>
    <mergeCell ref="B384:C384"/>
    <mergeCell ref="B385:C385"/>
    <mergeCell ref="B386:C386"/>
    <mergeCell ref="B375:C375"/>
    <mergeCell ref="B376:C376"/>
    <mergeCell ref="B377:C377"/>
    <mergeCell ref="B378:C378"/>
    <mergeCell ref="B379:C379"/>
    <mergeCell ref="B380:C380"/>
    <mergeCell ref="B369:C369"/>
    <mergeCell ref="B370:C370"/>
    <mergeCell ref="B371:C371"/>
    <mergeCell ref="B372:C372"/>
    <mergeCell ref="B373:C373"/>
    <mergeCell ref="B374:C374"/>
    <mergeCell ref="B363:C363"/>
    <mergeCell ref="B364:C364"/>
    <mergeCell ref="B365:C365"/>
    <mergeCell ref="B366:C366"/>
    <mergeCell ref="B367:C367"/>
    <mergeCell ref="B368:C368"/>
    <mergeCell ref="B357:C357"/>
    <mergeCell ref="B358:C358"/>
    <mergeCell ref="B359:C359"/>
    <mergeCell ref="B360:C360"/>
    <mergeCell ref="B361:C361"/>
    <mergeCell ref="B362:C362"/>
    <mergeCell ref="B351:C351"/>
    <mergeCell ref="B352:C352"/>
    <mergeCell ref="B353:C353"/>
    <mergeCell ref="B354:C354"/>
    <mergeCell ref="B355:C355"/>
    <mergeCell ref="B356:C356"/>
    <mergeCell ref="B345:C345"/>
    <mergeCell ref="B346:C346"/>
    <mergeCell ref="B347:C347"/>
    <mergeCell ref="B348:C348"/>
    <mergeCell ref="B349:C349"/>
    <mergeCell ref="B350:C350"/>
    <mergeCell ref="B339:C339"/>
    <mergeCell ref="B340:C340"/>
    <mergeCell ref="B341:C341"/>
    <mergeCell ref="B342:C342"/>
    <mergeCell ref="B343:C343"/>
    <mergeCell ref="B344:C344"/>
    <mergeCell ref="B333:C333"/>
    <mergeCell ref="B334:C334"/>
    <mergeCell ref="B335:C335"/>
    <mergeCell ref="B336:C336"/>
    <mergeCell ref="B337:C337"/>
    <mergeCell ref="B338:C338"/>
    <mergeCell ref="B327:C327"/>
    <mergeCell ref="B328:C328"/>
    <mergeCell ref="B329:C329"/>
    <mergeCell ref="B330:C330"/>
    <mergeCell ref="B331:C331"/>
    <mergeCell ref="B332:C332"/>
    <mergeCell ref="B321:C321"/>
    <mergeCell ref="B322:C322"/>
    <mergeCell ref="B323:C323"/>
    <mergeCell ref="B324:C324"/>
    <mergeCell ref="B325:C325"/>
    <mergeCell ref="B326:C326"/>
    <mergeCell ref="B315:C315"/>
    <mergeCell ref="B316:C316"/>
    <mergeCell ref="B317:C317"/>
    <mergeCell ref="B318:C318"/>
    <mergeCell ref="B319:C319"/>
    <mergeCell ref="B320:C320"/>
    <mergeCell ref="B309:C309"/>
    <mergeCell ref="B310:C310"/>
    <mergeCell ref="B311:C311"/>
    <mergeCell ref="B312:C312"/>
    <mergeCell ref="B313:C313"/>
    <mergeCell ref="B314:C314"/>
    <mergeCell ref="B303:C303"/>
    <mergeCell ref="B304:C304"/>
    <mergeCell ref="B305:C305"/>
    <mergeCell ref="B306:C306"/>
    <mergeCell ref="B307:C307"/>
    <mergeCell ref="B308:C308"/>
    <mergeCell ref="B297:C297"/>
    <mergeCell ref="B298:C298"/>
    <mergeCell ref="B299:C299"/>
    <mergeCell ref="B300:C300"/>
    <mergeCell ref="B301:C301"/>
    <mergeCell ref="B302:C302"/>
    <mergeCell ref="B291:C291"/>
    <mergeCell ref="B292:C292"/>
    <mergeCell ref="B293:C293"/>
    <mergeCell ref="B294:C294"/>
    <mergeCell ref="B295:C295"/>
    <mergeCell ref="B296:C296"/>
    <mergeCell ref="B285:C285"/>
    <mergeCell ref="B286:C286"/>
    <mergeCell ref="B287:C287"/>
    <mergeCell ref="B288:C288"/>
    <mergeCell ref="B289:C289"/>
    <mergeCell ref="B290:C290"/>
    <mergeCell ref="B279:C279"/>
    <mergeCell ref="B280:C280"/>
    <mergeCell ref="B281:C281"/>
    <mergeCell ref="B282:C282"/>
    <mergeCell ref="B283:C283"/>
    <mergeCell ref="B284:C284"/>
    <mergeCell ref="B273:C273"/>
    <mergeCell ref="B274:C274"/>
    <mergeCell ref="B275:C275"/>
    <mergeCell ref="B276:C276"/>
    <mergeCell ref="B277:C277"/>
    <mergeCell ref="B278:C278"/>
    <mergeCell ref="B267:C267"/>
    <mergeCell ref="B268:C268"/>
    <mergeCell ref="B269:C269"/>
    <mergeCell ref="B270:C270"/>
    <mergeCell ref="B271:C271"/>
    <mergeCell ref="B272:C272"/>
    <mergeCell ref="B261:C261"/>
    <mergeCell ref="B262:C262"/>
    <mergeCell ref="B263:C263"/>
    <mergeCell ref="B264:C264"/>
    <mergeCell ref="B265:C265"/>
    <mergeCell ref="B266:C266"/>
    <mergeCell ref="B255:C255"/>
    <mergeCell ref="B256:C256"/>
    <mergeCell ref="B257:C257"/>
    <mergeCell ref="B258:C258"/>
    <mergeCell ref="B259:C259"/>
    <mergeCell ref="B260:C260"/>
    <mergeCell ref="B249:C249"/>
    <mergeCell ref="B250:C250"/>
    <mergeCell ref="B251:C251"/>
    <mergeCell ref="B252:C252"/>
    <mergeCell ref="B253:C253"/>
    <mergeCell ref="B254:C254"/>
    <mergeCell ref="B243:C243"/>
    <mergeCell ref="B244:C244"/>
    <mergeCell ref="B245:C245"/>
    <mergeCell ref="B246:C246"/>
    <mergeCell ref="B247:C247"/>
    <mergeCell ref="B248:C248"/>
    <mergeCell ref="B237:C237"/>
    <mergeCell ref="B238:C238"/>
    <mergeCell ref="B239:C239"/>
    <mergeCell ref="B240:C240"/>
    <mergeCell ref="B241:C241"/>
    <mergeCell ref="B242:C242"/>
    <mergeCell ref="B231:C231"/>
    <mergeCell ref="B232:C232"/>
    <mergeCell ref="B233:C233"/>
    <mergeCell ref="B234:C234"/>
    <mergeCell ref="B235:C235"/>
    <mergeCell ref="B236:C236"/>
    <mergeCell ref="B225:C225"/>
    <mergeCell ref="B226:C226"/>
    <mergeCell ref="B227:C227"/>
    <mergeCell ref="B228:C228"/>
    <mergeCell ref="B229:C229"/>
    <mergeCell ref="B230:C230"/>
    <mergeCell ref="B219:C219"/>
    <mergeCell ref="B220:C220"/>
    <mergeCell ref="B221:C221"/>
    <mergeCell ref="B222:C222"/>
    <mergeCell ref="B223:C223"/>
    <mergeCell ref="B224:C224"/>
    <mergeCell ref="B213:C213"/>
    <mergeCell ref="B214:C214"/>
    <mergeCell ref="B215:C215"/>
    <mergeCell ref="B216:C216"/>
    <mergeCell ref="B217:C217"/>
    <mergeCell ref="B218:C218"/>
    <mergeCell ref="B207:C207"/>
    <mergeCell ref="B208:C208"/>
    <mergeCell ref="B209:C209"/>
    <mergeCell ref="B210:C210"/>
    <mergeCell ref="B211:C211"/>
    <mergeCell ref="B212:C212"/>
    <mergeCell ref="B201:C201"/>
    <mergeCell ref="B202:C202"/>
    <mergeCell ref="B203:C203"/>
    <mergeCell ref="B204:C204"/>
    <mergeCell ref="B205:C205"/>
    <mergeCell ref="B206:C206"/>
    <mergeCell ref="B195:C195"/>
    <mergeCell ref="B196:C196"/>
    <mergeCell ref="B197:C197"/>
    <mergeCell ref="B198:C198"/>
    <mergeCell ref="B199:C199"/>
    <mergeCell ref="B200:C200"/>
    <mergeCell ref="B189:C189"/>
    <mergeCell ref="B190:C190"/>
    <mergeCell ref="B191:C191"/>
    <mergeCell ref="B192:C192"/>
    <mergeCell ref="B193:C193"/>
    <mergeCell ref="B194:C194"/>
    <mergeCell ref="B183:C183"/>
    <mergeCell ref="B184:C184"/>
    <mergeCell ref="B185:C185"/>
    <mergeCell ref="B186:C186"/>
    <mergeCell ref="B187:C187"/>
    <mergeCell ref="B188:C188"/>
    <mergeCell ref="B177:C177"/>
    <mergeCell ref="B178:C178"/>
    <mergeCell ref="B179:C179"/>
    <mergeCell ref="B180:C180"/>
    <mergeCell ref="B181:C181"/>
    <mergeCell ref="B182:C182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B153:C153"/>
    <mergeCell ref="B154:C154"/>
    <mergeCell ref="B155:C155"/>
    <mergeCell ref="B156:C156"/>
    <mergeCell ref="B157:C157"/>
    <mergeCell ref="B158:C158"/>
    <mergeCell ref="B147:C147"/>
    <mergeCell ref="B148:C148"/>
    <mergeCell ref="B149:C149"/>
    <mergeCell ref="B150:C150"/>
    <mergeCell ref="B151:C151"/>
    <mergeCell ref="B152:C152"/>
    <mergeCell ref="B141:C141"/>
    <mergeCell ref="B142:C142"/>
    <mergeCell ref="B143:C143"/>
    <mergeCell ref="B144:C144"/>
    <mergeCell ref="B145:C145"/>
    <mergeCell ref="B146:C146"/>
    <mergeCell ref="B135:C135"/>
    <mergeCell ref="B136:C136"/>
    <mergeCell ref="B137:C137"/>
    <mergeCell ref="B138:C138"/>
    <mergeCell ref="B139:C139"/>
    <mergeCell ref="B140:C140"/>
    <mergeCell ref="B129:C129"/>
    <mergeCell ref="B130:C130"/>
    <mergeCell ref="B131:C131"/>
    <mergeCell ref="B132:C132"/>
    <mergeCell ref="B133:C133"/>
    <mergeCell ref="B134:C134"/>
    <mergeCell ref="B123:C123"/>
    <mergeCell ref="B124:C124"/>
    <mergeCell ref="B125:C125"/>
    <mergeCell ref="B126:C126"/>
    <mergeCell ref="B127:C127"/>
    <mergeCell ref="B128:C128"/>
    <mergeCell ref="B117:C117"/>
    <mergeCell ref="B118:C118"/>
    <mergeCell ref="B119:C119"/>
    <mergeCell ref="B120:C120"/>
    <mergeCell ref="B121:C121"/>
    <mergeCell ref="B122:C122"/>
    <mergeCell ref="B111:C111"/>
    <mergeCell ref="B112:C112"/>
    <mergeCell ref="B113:C113"/>
    <mergeCell ref="B114:C114"/>
    <mergeCell ref="B115:C115"/>
    <mergeCell ref="B116:C116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A3"/>
    <mergeCell ref="B4:C4"/>
    <mergeCell ref="B5:C5"/>
    <mergeCell ref="B6:C6"/>
    <mergeCell ref="B7:C7"/>
    <mergeCell ref="B8:C8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8 เดือน.xlsx]000'!#REF!</xm:f>
          </x14:formula1>
          <xm:sqref>D5:D878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2.1.1</vt:lpstr>
      <vt:lpstr>รายละเอียด 2.1.1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2022-06-20T08:52:02Z</dcterms:created>
  <dcterms:modified xsi:type="dcterms:W3CDTF">2022-06-20T08:52:21Z</dcterms:modified>
</cp:coreProperties>
</file>